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âr Hesabı" sheetId="1" state="visible" r:id="rId1"/>
    <sheet name="Komisyon Oranları" sheetId="2" state="visible" r:id="rId2"/>
    <sheet name="Kargo Tarifesi (KDV hariç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TL&quot;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FF6B00"/>
      <sz val="14"/>
    </font>
    <font>
      <i val="1"/>
      <color rgb="00666666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FFF4EC"/>
      </patternFill>
    </fill>
    <fill>
      <patternFill patternType="solid">
        <fgColor rgb="00FF6B00"/>
      </patternFill>
    </fill>
    <fill>
      <patternFill patternType="solid">
        <fgColor rgb="00F5F5F5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3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4" fontId="0" fillId="4" borderId="1" pivotButton="0" quotePrefix="0" xfId="0"/>
    <xf numFmtId="164" fontId="4" fillId="5" borderId="1" pivotButton="0" quotePrefix="0" xfId="0"/>
    <xf numFmtId="165" fontId="0" fillId="4" borderId="1" pivotButton="0" quotePrefix="0" xfId="0"/>
    <xf numFmtId="0" fontId="0" fillId="4" borderId="1" pivotButton="0" quotePrefix="0" xfId="0"/>
    <xf numFmtId="164" fontId="0" fillId="5" borderId="1" pivotButton="0" quotePrefix="0" xfId="0"/>
    <xf numFmtId="0" fontId="4" fillId="0" borderId="0" pivotButton="0" quotePrefix="0" xfId="0"/>
    <xf numFmtId="164" fontId="4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0" customWidth="1" min="4" max="4"/>
    <col width="11" customWidth="1" min="5" max="5"/>
    <col width="13" customWidth="1" min="6" max="6"/>
    <col width="13" customWidth="1" min="7" max="7"/>
    <col width="13" customWidth="1" min="8" max="8"/>
    <col width="13" customWidth="1" min="9" max="9"/>
    <col width="10" customWidth="1" min="10" max="10"/>
    <col width="13" customWidth="1" min="11" max="11"/>
    <col width="14" customWidth="1" min="12" max="12"/>
    <col width="14" customWidth="1" min="13" max="13"/>
    <col width="10" customWidth="1" min="14" max="14"/>
    <col width="12" customWidth="1" min="15" max="15"/>
  </cols>
  <sheetData>
    <row r="1">
      <c r="A1" s="1" t="inlineStr">
        <is>
          <t>Trendyol Kâr-Zarar Hesaplama Şablonu — selleriq.co</t>
        </is>
      </c>
    </row>
    <row r="2">
      <c r="A2" s="2" t="inlineStr">
        <is>
          <t>Sarı hücreleri doldurun; diğer sütunlar otomatik hesaplanır. Formül SellerIQ panelindeki hesapla aynıdır. Kargo ve hizmet bedeli KDV hariç girilir.</t>
        </is>
      </c>
    </row>
    <row r="3">
      <c r="A3" t="inlineStr">
        <is>
          <t>Hizmet bedeli (KDV hariç, sipariş başına):</t>
        </is>
      </c>
      <c r="D3" s="3" t="n">
        <v>10.99</v>
      </c>
    </row>
    <row r="4">
      <c r="A4" t="inlineStr">
        <is>
          <t>Stopaj oranı:</t>
        </is>
      </c>
      <c r="D4" s="4" t="n">
        <v>0.01</v>
      </c>
    </row>
    <row r="5">
      <c r="A5" t="inlineStr">
        <is>
          <t>Kargo/hizmet/komisyon KDV oranı:</t>
        </is>
      </c>
      <c r="D5" s="4" t="n">
        <v>0.2</v>
      </c>
    </row>
    <row r="7" ht="36" customHeight="1">
      <c r="A7" s="5" t="inlineStr">
        <is>
          <t>Ürün</t>
        </is>
      </c>
      <c r="B7" s="5" t="inlineStr">
        <is>
          <t>Satış fiyatı (KDV dahil)</t>
        </is>
      </c>
      <c r="C7" s="5" t="inlineStr">
        <is>
          <t>Ürün maliyeti (KDV dahil)</t>
        </is>
      </c>
      <c r="D7" s="5" t="inlineStr">
        <is>
          <t>Ürün KDV %</t>
        </is>
      </c>
      <c r="E7" s="5" t="inlineStr">
        <is>
          <t>Komisyon %</t>
        </is>
      </c>
      <c r="F7" s="5" t="inlineStr">
        <is>
          <t>Kargo (KDV hariç)</t>
        </is>
      </c>
      <c r="G7" s="5" t="inlineStr">
        <is>
          <t>Komisyon tutarı</t>
        </is>
      </c>
      <c r="H7" s="5" t="inlineStr">
        <is>
          <t>Kargo (KDV dahil)</t>
        </is>
      </c>
      <c r="I7" s="5" t="inlineStr">
        <is>
          <t>Hizmet bedeli (KDV dahil)</t>
        </is>
      </c>
      <c r="J7" s="5" t="inlineStr">
        <is>
          <t>Stopaj</t>
        </is>
      </c>
      <c r="K7" s="5" t="inlineStr">
        <is>
          <t>Hakediş</t>
        </is>
      </c>
      <c r="L7" s="5" t="inlineStr">
        <is>
          <t>Net KDV (devlete)</t>
        </is>
      </c>
      <c r="M7" s="5" t="inlineStr">
        <is>
          <t>NET KÂR</t>
        </is>
      </c>
      <c r="N7" s="5" t="inlineStr">
        <is>
          <t>Kâr marjı</t>
        </is>
      </c>
      <c r="O7" s="5" t="inlineStr">
        <is>
          <t>Durum</t>
        </is>
      </c>
    </row>
    <row r="8">
      <c r="A8" s="6" t="inlineStr">
        <is>
          <t>Örnek: Tişört</t>
        </is>
      </c>
      <c r="B8" s="7" t="n">
        <v>500</v>
      </c>
      <c r="C8" s="7" t="n">
        <v>180</v>
      </c>
      <c r="D8" s="8" t="n">
        <v>0.2</v>
      </c>
      <c r="E8" s="8" t="n">
        <v>0.215</v>
      </c>
      <c r="F8" s="7" t="n">
        <v>81.95</v>
      </c>
      <c r="G8" s="9">
        <f>IF(B8="","",B8*E8)</f>
        <v/>
      </c>
      <c r="H8" s="9">
        <f>IF(B8="","",F8*(1+$D$5))</f>
        <v/>
      </c>
      <c r="I8" s="9">
        <f>IF(B8="","",$D$3*(1+$D$5))</f>
        <v/>
      </c>
      <c r="J8" s="9">
        <f>IF(B8="","",B8/(1+D8)*$D$4)</f>
        <v/>
      </c>
      <c r="K8" s="9">
        <f>IF(B8="","",B8-G8-H8-I8-J8)</f>
        <v/>
      </c>
      <c r="L8" s="9">
        <f>IF(B8="","",(B8-B8/(1+D8))-F8*$D$5-$D$3*$D$5-(G8-G8/(1+$D$5))-(C8-C8/(1+D8)))</f>
        <v/>
      </c>
      <c r="M8" s="10">
        <f>IF(B8="","",B8-C8-G8-H8-I8-J8-L8)</f>
        <v/>
      </c>
      <c r="N8" s="11">
        <f>IF(B8="","",M8/B8)</f>
        <v/>
      </c>
      <c r="O8" s="12">
        <f>IF(B8="","",IF(M8&lt;0,"ZARAR",IF(N8&lt;0.1,"Düşük marj","Kârlı")))</f>
        <v/>
      </c>
    </row>
    <row r="9">
      <c r="A9" s="6" t="inlineStr">
        <is>
          <t>Örnek: Kahve makinesi</t>
        </is>
      </c>
      <c r="B9" s="7" t="n">
        <v>2400</v>
      </c>
      <c r="C9" s="7" t="n">
        <v>1500</v>
      </c>
      <c r="D9" s="8" t="n">
        <v>0.2</v>
      </c>
      <c r="E9" s="8" t="n">
        <v>0.195</v>
      </c>
      <c r="F9" s="7" t="n">
        <v>114.1</v>
      </c>
      <c r="G9" s="9">
        <f>IF(B9="","",B9*E9)</f>
        <v/>
      </c>
      <c r="H9" s="9">
        <f>IF(B9="","",F9*(1+$D$5))</f>
        <v/>
      </c>
      <c r="I9" s="9">
        <f>IF(B9="","",$D$3*(1+$D$5))</f>
        <v/>
      </c>
      <c r="J9" s="9">
        <f>IF(B9="","",B9/(1+D9)*$D$4)</f>
        <v/>
      </c>
      <c r="K9" s="9">
        <f>IF(B9="","",B9-G9-H9-I9-J9)</f>
        <v/>
      </c>
      <c r="L9" s="9">
        <f>IF(B9="","",(B9-B9/(1+D9))-F9*$D$5-$D$3*$D$5-(G9-G9/(1+$D$5))-(C9-C9/(1+D9)))</f>
        <v/>
      </c>
      <c r="M9" s="13">
        <f>IF(B9="","",B9-C9-G9-H9-I9-J9-L9)</f>
        <v/>
      </c>
      <c r="N9" s="11">
        <f>IF(B9="","",M9/B9)</f>
        <v/>
      </c>
      <c r="O9" s="12">
        <f>IF(B9="","",IF(M9&lt;0,"ZARAR",IF(N9&lt;0.1,"Düşük marj","Kârlı")))</f>
        <v/>
      </c>
    </row>
    <row r="10">
      <c r="A10" s="6" t="inlineStr">
        <is>
          <t>Örnek: Kitap</t>
        </is>
      </c>
      <c r="B10" s="7" t="n">
        <v>250</v>
      </c>
      <c r="C10" s="7" t="n">
        <v>150</v>
      </c>
      <c r="D10" s="8" t="n">
        <v>0</v>
      </c>
      <c r="E10" s="8" t="n">
        <v>0.155</v>
      </c>
      <c r="F10" s="7" t="n">
        <v>73.33</v>
      </c>
      <c r="G10" s="9">
        <f>IF(B10="","",B10*E10)</f>
        <v/>
      </c>
      <c r="H10" s="9">
        <f>IF(B10="","",F10*(1+$D$5))</f>
        <v/>
      </c>
      <c r="I10" s="9">
        <f>IF(B10="","",$D$3*(1+$D$5))</f>
        <v/>
      </c>
      <c r="J10" s="9">
        <f>IF(B10="","",B10/(1+D10)*$D$4)</f>
        <v/>
      </c>
      <c r="K10" s="9">
        <f>IF(B10="","",B10-G10-H10-I10-J10)</f>
        <v/>
      </c>
      <c r="L10" s="9">
        <f>IF(B10="","",(B10-B10/(1+D10))-F10*$D$5-$D$3*$D$5-(G10-G10/(1+$D$5))-(C10-C10/(1+D10)))</f>
        <v/>
      </c>
      <c r="M10" s="13">
        <f>IF(B10="","",B10-C10-G10-H10-I10-J10-L10)</f>
        <v/>
      </c>
      <c r="N10" s="11">
        <f>IF(B10="","",M10/B10)</f>
        <v/>
      </c>
      <c r="O10" s="12">
        <f>IF(B10="","",IF(M10&lt;0,"ZARAR",IF(N10&lt;0.1,"Düşük marj","Kârlı")))</f>
        <v/>
      </c>
    </row>
    <row r="11">
      <c r="A11" s="6" t="n"/>
      <c r="B11" s="7" t="n"/>
      <c r="C11" s="7" t="n"/>
      <c r="D11" s="8" t="n"/>
      <c r="E11" s="8" t="n"/>
      <c r="F11" s="7" t="n"/>
      <c r="G11" s="9">
        <f>IF(B11="","",B11*E11)</f>
        <v/>
      </c>
      <c r="H11" s="9">
        <f>IF(B11="","",F11*(1+$D$5))</f>
        <v/>
      </c>
      <c r="I11" s="9">
        <f>IF(B11="","",$D$3*(1+$D$5))</f>
        <v/>
      </c>
      <c r="J11" s="9">
        <f>IF(B11="","",B11/(1+D11)*$D$4)</f>
        <v/>
      </c>
      <c r="K11" s="9">
        <f>IF(B11="","",B11-G11-H11-I11-J11)</f>
        <v/>
      </c>
      <c r="L11" s="9">
        <f>IF(B11="","",(B11-B11/(1+D11))-F11*$D$5-$D$3*$D$5-(G11-G11/(1+$D$5))-(C11-C11/(1+D11)))</f>
        <v/>
      </c>
      <c r="M11" s="13">
        <f>IF(B11="","",B11-C11-G11-H11-I11-J11-L11)</f>
        <v/>
      </c>
      <c r="N11" s="11">
        <f>IF(B11="","",M11/B11)</f>
        <v/>
      </c>
      <c r="O11" s="12">
        <f>IF(B11="","",IF(M11&lt;0,"ZARAR",IF(N11&lt;0.1,"Düşük marj","Kârlı")))</f>
        <v/>
      </c>
    </row>
    <row r="12">
      <c r="A12" s="6" t="n"/>
      <c r="B12" s="7" t="n"/>
      <c r="C12" s="7" t="n"/>
      <c r="D12" s="8" t="n"/>
      <c r="E12" s="8" t="n"/>
      <c r="F12" s="7" t="n"/>
      <c r="G12" s="9">
        <f>IF(B12="","",B12*E12)</f>
        <v/>
      </c>
      <c r="H12" s="9">
        <f>IF(B12="","",F12*(1+$D$5))</f>
        <v/>
      </c>
      <c r="I12" s="9">
        <f>IF(B12="","",$D$3*(1+$D$5))</f>
        <v/>
      </c>
      <c r="J12" s="9">
        <f>IF(B12="","",B12/(1+D12)*$D$4)</f>
        <v/>
      </c>
      <c r="K12" s="9">
        <f>IF(B12="","",B12-G12-H12-I12-J12)</f>
        <v/>
      </c>
      <c r="L12" s="9">
        <f>IF(B12="","",(B12-B12/(1+D12))-F12*$D$5-$D$3*$D$5-(G12-G12/(1+$D$5))-(C12-C12/(1+D12)))</f>
        <v/>
      </c>
      <c r="M12" s="13">
        <f>IF(B12="","",B12-C12-G12-H12-I12-J12-L12)</f>
        <v/>
      </c>
      <c r="N12" s="11">
        <f>IF(B12="","",M12/B12)</f>
        <v/>
      </c>
      <c r="O12" s="12">
        <f>IF(B12="","",IF(M12&lt;0,"ZARAR",IF(N12&lt;0.1,"Düşük marj","Kârlı")))</f>
        <v/>
      </c>
    </row>
    <row r="13">
      <c r="A13" s="6" t="n"/>
      <c r="B13" s="7" t="n"/>
      <c r="C13" s="7" t="n"/>
      <c r="D13" s="8" t="n"/>
      <c r="E13" s="8" t="n"/>
      <c r="F13" s="7" t="n"/>
      <c r="G13" s="9">
        <f>IF(B13="","",B13*E13)</f>
        <v/>
      </c>
      <c r="H13" s="9">
        <f>IF(B13="","",F13*(1+$D$5))</f>
        <v/>
      </c>
      <c r="I13" s="9">
        <f>IF(B13="","",$D$3*(1+$D$5))</f>
        <v/>
      </c>
      <c r="J13" s="9">
        <f>IF(B13="","",B13/(1+D13)*$D$4)</f>
        <v/>
      </c>
      <c r="K13" s="9">
        <f>IF(B13="","",B13-G13-H13-I13-J13)</f>
        <v/>
      </c>
      <c r="L13" s="9">
        <f>IF(B13="","",(B13-B13/(1+D13))-F13*$D$5-$D$3*$D$5-(G13-G13/(1+$D$5))-(C13-C13/(1+D13)))</f>
        <v/>
      </c>
      <c r="M13" s="13">
        <f>IF(B13="","",B13-C13-G13-H13-I13-J13-L13)</f>
        <v/>
      </c>
      <c r="N13" s="11">
        <f>IF(B13="","",M13/B13)</f>
        <v/>
      </c>
      <c r="O13" s="12">
        <f>IF(B13="","",IF(M13&lt;0,"ZARAR",IF(N13&lt;0.1,"Düşük marj","Kârlı")))</f>
        <v/>
      </c>
    </row>
    <row r="14">
      <c r="A14" s="6" t="n"/>
      <c r="B14" s="7" t="n"/>
      <c r="C14" s="7" t="n"/>
      <c r="D14" s="8" t="n"/>
      <c r="E14" s="8" t="n"/>
      <c r="F14" s="7" t="n"/>
      <c r="G14" s="9">
        <f>IF(B14="","",B14*E14)</f>
        <v/>
      </c>
      <c r="H14" s="9">
        <f>IF(B14="","",F14*(1+$D$5))</f>
        <v/>
      </c>
      <c r="I14" s="9">
        <f>IF(B14="","",$D$3*(1+$D$5))</f>
        <v/>
      </c>
      <c r="J14" s="9">
        <f>IF(B14="","",B14/(1+D14)*$D$4)</f>
        <v/>
      </c>
      <c r="K14" s="9">
        <f>IF(B14="","",B14-G14-H14-I14-J14)</f>
        <v/>
      </c>
      <c r="L14" s="9">
        <f>IF(B14="","",(B14-B14/(1+D14))-F14*$D$5-$D$3*$D$5-(G14-G14/(1+$D$5))-(C14-C14/(1+D14)))</f>
        <v/>
      </c>
      <c r="M14" s="13">
        <f>IF(B14="","",B14-C14-G14-H14-I14-J14-L14)</f>
        <v/>
      </c>
      <c r="N14" s="11">
        <f>IF(B14="","",M14/B14)</f>
        <v/>
      </c>
      <c r="O14" s="12">
        <f>IF(B14="","",IF(M14&lt;0,"ZARAR",IF(N14&lt;0.1,"Düşük marj","Kârlı")))</f>
        <v/>
      </c>
    </row>
    <row r="15">
      <c r="A15" s="6" t="n"/>
      <c r="B15" s="7" t="n"/>
      <c r="C15" s="7" t="n"/>
      <c r="D15" s="8" t="n"/>
      <c r="E15" s="8" t="n"/>
      <c r="F15" s="7" t="n"/>
      <c r="G15" s="9">
        <f>IF(B15="","",B15*E15)</f>
        <v/>
      </c>
      <c r="H15" s="9">
        <f>IF(B15="","",F15*(1+$D$5))</f>
        <v/>
      </c>
      <c r="I15" s="9">
        <f>IF(B15="","",$D$3*(1+$D$5))</f>
        <v/>
      </c>
      <c r="J15" s="9">
        <f>IF(B15="","",B15/(1+D15)*$D$4)</f>
        <v/>
      </c>
      <c r="K15" s="9">
        <f>IF(B15="","",B15-G15-H15-I15-J15)</f>
        <v/>
      </c>
      <c r="L15" s="9">
        <f>IF(B15="","",(B15-B15/(1+D15))-F15*$D$5-$D$3*$D$5-(G15-G15/(1+$D$5))-(C15-C15/(1+D15)))</f>
        <v/>
      </c>
      <c r="M15" s="13">
        <f>IF(B15="","",B15-C15-G15-H15-I15-J15-L15)</f>
        <v/>
      </c>
      <c r="N15" s="11">
        <f>IF(B15="","",M15/B15)</f>
        <v/>
      </c>
      <c r="O15" s="12">
        <f>IF(B15="","",IF(M15&lt;0,"ZARAR",IF(N15&lt;0.1,"Düşük marj","Kârlı")))</f>
        <v/>
      </c>
    </row>
    <row r="16">
      <c r="A16" s="6" t="n"/>
      <c r="B16" s="7" t="n"/>
      <c r="C16" s="7" t="n"/>
      <c r="D16" s="8" t="n"/>
      <c r="E16" s="8" t="n"/>
      <c r="F16" s="7" t="n"/>
      <c r="G16" s="9">
        <f>IF(B16="","",B16*E16)</f>
        <v/>
      </c>
      <c r="H16" s="9">
        <f>IF(B16="","",F16*(1+$D$5))</f>
        <v/>
      </c>
      <c r="I16" s="9">
        <f>IF(B16="","",$D$3*(1+$D$5))</f>
        <v/>
      </c>
      <c r="J16" s="9">
        <f>IF(B16="","",B16/(1+D16)*$D$4)</f>
        <v/>
      </c>
      <c r="K16" s="9">
        <f>IF(B16="","",B16-G16-H16-I16-J16)</f>
        <v/>
      </c>
      <c r="L16" s="9">
        <f>IF(B16="","",(B16-B16/(1+D16))-F16*$D$5-$D$3*$D$5-(G16-G16/(1+$D$5))-(C16-C16/(1+D16)))</f>
        <v/>
      </c>
      <c r="M16" s="13">
        <f>IF(B16="","",B16-C16-G16-H16-I16-J16-L16)</f>
        <v/>
      </c>
      <c r="N16" s="11">
        <f>IF(B16="","",M16/B16)</f>
        <v/>
      </c>
      <c r="O16" s="12">
        <f>IF(B16="","",IF(M16&lt;0,"ZARAR",IF(N16&lt;0.1,"Düşük marj","Kârlı")))</f>
        <v/>
      </c>
    </row>
    <row r="17">
      <c r="A17" s="6" t="n"/>
      <c r="B17" s="7" t="n"/>
      <c r="C17" s="7" t="n"/>
      <c r="D17" s="8" t="n"/>
      <c r="E17" s="8" t="n"/>
      <c r="F17" s="7" t="n"/>
      <c r="G17" s="9">
        <f>IF(B17="","",B17*E17)</f>
        <v/>
      </c>
      <c r="H17" s="9">
        <f>IF(B17="","",F17*(1+$D$5))</f>
        <v/>
      </c>
      <c r="I17" s="9">
        <f>IF(B17="","",$D$3*(1+$D$5))</f>
        <v/>
      </c>
      <c r="J17" s="9">
        <f>IF(B17="","",B17/(1+D17)*$D$4)</f>
        <v/>
      </c>
      <c r="K17" s="9">
        <f>IF(B17="","",B17-G17-H17-I17-J17)</f>
        <v/>
      </c>
      <c r="L17" s="9">
        <f>IF(B17="","",(B17-B17/(1+D17))-F17*$D$5-$D$3*$D$5-(G17-G17/(1+$D$5))-(C17-C17/(1+D17)))</f>
        <v/>
      </c>
      <c r="M17" s="13">
        <f>IF(B17="","",B17-C17-G17-H17-I17-J17-L17)</f>
        <v/>
      </c>
      <c r="N17" s="11">
        <f>IF(B17="","",M17/B17)</f>
        <v/>
      </c>
      <c r="O17" s="12">
        <f>IF(B17="","",IF(M17&lt;0,"ZARAR",IF(N17&lt;0.1,"Düşük marj","Kârlı")))</f>
        <v/>
      </c>
    </row>
    <row r="18">
      <c r="A18" s="6" t="n"/>
      <c r="B18" s="7" t="n"/>
      <c r="C18" s="7" t="n"/>
      <c r="D18" s="8" t="n"/>
      <c r="E18" s="8" t="n"/>
      <c r="F18" s="7" t="n"/>
      <c r="G18" s="9">
        <f>IF(B18="","",B18*E18)</f>
        <v/>
      </c>
      <c r="H18" s="9">
        <f>IF(B18="","",F18*(1+$D$5))</f>
        <v/>
      </c>
      <c r="I18" s="9">
        <f>IF(B18="","",$D$3*(1+$D$5))</f>
        <v/>
      </c>
      <c r="J18" s="9">
        <f>IF(B18="","",B18/(1+D18)*$D$4)</f>
        <v/>
      </c>
      <c r="K18" s="9">
        <f>IF(B18="","",B18-G18-H18-I18-J18)</f>
        <v/>
      </c>
      <c r="L18" s="9">
        <f>IF(B18="","",(B18-B18/(1+D18))-F18*$D$5-$D$3*$D$5-(G18-G18/(1+$D$5))-(C18-C18/(1+D18)))</f>
        <v/>
      </c>
      <c r="M18" s="13">
        <f>IF(B18="","",B18-C18-G18-H18-I18-J18-L18)</f>
        <v/>
      </c>
      <c r="N18" s="11">
        <f>IF(B18="","",M18/B18)</f>
        <v/>
      </c>
      <c r="O18" s="12">
        <f>IF(B18="","",IF(M18&lt;0,"ZARAR",IF(N18&lt;0.1,"Düşük marj","Kârlı")))</f>
        <v/>
      </c>
    </row>
    <row r="19">
      <c r="A19" s="6" t="n"/>
      <c r="B19" s="7" t="n"/>
      <c r="C19" s="7" t="n"/>
      <c r="D19" s="8" t="n"/>
      <c r="E19" s="8" t="n"/>
      <c r="F19" s="7" t="n"/>
      <c r="G19" s="9">
        <f>IF(B19="","",B19*E19)</f>
        <v/>
      </c>
      <c r="H19" s="9">
        <f>IF(B19="","",F19*(1+$D$5))</f>
        <v/>
      </c>
      <c r="I19" s="9">
        <f>IF(B19="","",$D$3*(1+$D$5))</f>
        <v/>
      </c>
      <c r="J19" s="9">
        <f>IF(B19="","",B19/(1+D19)*$D$4)</f>
        <v/>
      </c>
      <c r="K19" s="9">
        <f>IF(B19="","",B19-G19-H19-I19-J19)</f>
        <v/>
      </c>
      <c r="L19" s="9">
        <f>IF(B19="","",(B19-B19/(1+D19))-F19*$D$5-$D$3*$D$5-(G19-G19/(1+$D$5))-(C19-C19/(1+D19)))</f>
        <v/>
      </c>
      <c r="M19" s="13">
        <f>IF(B19="","",B19-C19-G19-H19-I19-J19-L19)</f>
        <v/>
      </c>
      <c r="N19" s="11">
        <f>IF(B19="","",M19/B19)</f>
        <v/>
      </c>
      <c r="O19" s="12">
        <f>IF(B19="","",IF(M19&lt;0,"ZARAR",IF(N19&lt;0.1,"Düşük marj","Kârlı")))</f>
        <v/>
      </c>
    </row>
    <row r="20">
      <c r="A20" s="6" t="n"/>
      <c r="B20" s="7" t="n"/>
      <c r="C20" s="7" t="n"/>
      <c r="D20" s="8" t="n"/>
      <c r="E20" s="8" t="n"/>
      <c r="F20" s="7" t="n"/>
      <c r="G20" s="9">
        <f>IF(B20="","",B20*E20)</f>
        <v/>
      </c>
      <c r="H20" s="9">
        <f>IF(B20="","",F20*(1+$D$5))</f>
        <v/>
      </c>
      <c r="I20" s="9">
        <f>IF(B20="","",$D$3*(1+$D$5))</f>
        <v/>
      </c>
      <c r="J20" s="9">
        <f>IF(B20="","",B20/(1+D20)*$D$4)</f>
        <v/>
      </c>
      <c r="K20" s="9">
        <f>IF(B20="","",B20-G20-H20-I20-J20)</f>
        <v/>
      </c>
      <c r="L20" s="9">
        <f>IF(B20="","",(B20-B20/(1+D20))-F20*$D$5-$D$3*$D$5-(G20-G20/(1+$D$5))-(C20-C20/(1+D20)))</f>
        <v/>
      </c>
      <c r="M20" s="13">
        <f>IF(B20="","",B20-C20-G20-H20-I20-J20-L20)</f>
        <v/>
      </c>
      <c r="N20" s="11">
        <f>IF(B20="","",M20/B20)</f>
        <v/>
      </c>
      <c r="O20" s="12">
        <f>IF(B20="","",IF(M20&lt;0,"ZARAR",IF(N20&lt;0.1,"Düşük marj","Kârlı")))</f>
        <v/>
      </c>
    </row>
    <row r="21">
      <c r="A21" s="6" t="n"/>
      <c r="B21" s="7" t="n"/>
      <c r="C21" s="7" t="n"/>
      <c r="D21" s="8" t="n"/>
      <c r="E21" s="8" t="n"/>
      <c r="F21" s="7" t="n"/>
      <c r="G21" s="9">
        <f>IF(B21="","",B21*E21)</f>
        <v/>
      </c>
      <c r="H21" s="9">
        <f>IF(B21="","",F21*(1+$D$5))</f>
        <v/>
      </c>
      <c r="I21" s="9">
        <f>IF(B21="","",$D$3*(1+$D$5))</f>
        <v/>
      </c>
      <c r="J21" s="9">
        <f>IF(B21="","",B21/(1+D21)*$D$4)</f>
        <v/>
      </c>
      <c r="K21" s="9">
        <f>IF(B21="","",B21-G21-H21-I21-J21)</f>
        <v/>
      </c>
      <c r="L21" s="9">
        <f>IF(B21="","",(B21-B21/(1+D21))-F21*$D$5-$D$3*$D$5-(G21-G21/(1+$D$5))-(C21-C21/(1+D21)))</f>
        <v/>
      </c>
      <c r="M21" s="13">
        <f>IF(B21="","",B21-C21-G21-H21-I21-J21-L21)</f>
        <v/>
      </c>
      <c r="N21" s="11">
        <f>IF(B21="","",M21/B21)</f>
        <v/>
      </c>
      <c r="O21" s="12">
        <f>IF(B21="","",IF(M21&lt;0,"ZARAR",IF(N21&lt;0.1,"Düşük marj","Kârlı")))</f>
        <v/>
      </c>
    </row>
    <row r="22">
      <c r="A22" s="6" t="n"/>
      <c r="B22" s="7" t="n"/>
      <c r="C22" s="7" t="n"/>
      <c r="D22" s="8" t="n"/>
      <c r="E22" s="8" t="n"/>
      <c r="F22" s="7" t="n"/>
      <c r="G22" s="9">
        <f>IF(B22="","",B22*E22)</f>
        <v/>
      </c>
      <c r="H22" s="9">
        <f>IF(B22="","",F22*(1+$D$5))</f>
        <v/>
      </c>
      <c r="I22" s="9">
        <f>IF(B22="","",$D$3*(1+$D$5))</f>
        <v/>
      </c>
      <c r="J22" s="9">
        <f>IF(B22="","",B22/(1+D22)*$D$4)</f>
        <v/>
      </c>
      <c r="K22" s="9">
        <f>IF(B22="","",B22-G22-H22-I22-J22)</f>
        <v/>
      </c>
      <c r="L22" s="9">
        <f>IF(B22="","",(B22-B22/(1+D22))-F22*$D$5-$D$3*$D$5-(G22-G22/(1+$D$5))-(C22-C22/(1+D22)))</f>
        <v/>
      </c>
      <c r="M22" s="13">
        <f>IF(B22="","",B22-C22-G22-H22-I22-J22-L22)</f>
        <v/>
      </c>
      <c r="N22" s="11">
        <f>IF(B22="","",M22/B22)</f>
        <v/>
      </c>
      <c r="O22" s="12">
        <f>IF(B22="","",IF(M22&lt;0,"ZARAR",IF(N22&lt;0.1,"Düşük marj","Kârlı")))</f>
        <v/>
      </c>
    </row>
    <row r="23">
      <c r="A23" s="6" t="n"/>
      <c r="B23" s="7" t="n"/>
      <c r="C23" s="7" t="n"/>
      <c r="D23" s="8" t="n"/>
      <c r="E23" s="8" t="n"/>
      <c r="F23" s="7" t="n"/>
      <c r="G23" s="9">
        <f>IF(B23="","",B23*E23)</f>
        <v/>
      </c>
      <c r="H23" s="9">
        <f>IF(B23="","",F23*(1+$D$5))</f>
        <v/>
      </c>
      <c r="I23" s="9">
        <f>IF(B23="","",$D$3*(1+$D$5))</f>
        <v/>
      </c>
      <c r="J23" s="9">
        <f>IF(B23="","",B23/(1+D23)*$D$4)</f>
        <v/>
      </c>
      <c r="K23" s="9">
        <f>IF(B23="","",B23-G23-H23-I23-J23)</f>
        <v/>
      </c>
      <c r="L23" s="9">
        <f>IF(B23="","",(B23-B23/(1+D23))-F23*$D$5-$D$3*$D$5-(G23-G23/(1+$D$5))-(C23-C23/(1+D23)))</f>
        <v/>
      </c>
      <c r="M23" s="13">
        <f>IF(B23="","",B23-C23-G23-H23-I23-J23-L23)</f>
        <v/>
      </c>
      <c r="N23" s="11">
        <f>IF(B23="","",M23/B23)</f>
        <v/>
      </c>
      <c r="O23" s="12">
        <f>IF(B23="","",IF(M23&lt;0,"ZARAR",IF(N23&lt;0.1,"Düşük marj","Kârlı")))</f>
        <v/>
      </c>
    </row>
    <row r="24">
      <c r="A24" s="6" t="n"/>
      <c r="B24" s="7" t="n"/>
      <c r="C24" s="7" t="n"/>
      <c r="D24" s="8" t="n"/>
      <c r="E24" s="8" t="n"/>
      <c r="F24" s="7" t="n"/>
      <c r="G24" s="9">
        <f>IF(B24="","",B24*E24)</f>
        <v/>
      </c>
      <c r="H24" s="9">
        <f>IF(B24="","",F24*(1+$D$5))</f>
        <v/>
      </c>
      <c r="I24" s="9">
        <f>IF(B24="","",$D$3*(1+$D$5))</f>
        <v/>
      </c>
      <c r="J24" s="9">
        <f>IF(B24="","",B24/(1+D24)*$D$4)</f>
        <v/>
      </c>
      <c r="K24" s="9">
        <f>IF(B24="","",B24-G24-H24-I24-J24)</f>
        <v/>
      </c>
      <c r="L24" s="9">
        <f>IF(B24="","",(B24-B24/(1+D24))-F24*$D$5-$D$3*$D$5-(G24-G24/(1+$D$5))-(C24-C24/(1+D24)))</f>
        <v/>
      </c>
      <c r="M24" s="13">
        <f>IF(B24="","",B24-C24-G24-H24-I24-J24-L24)</f>
        <v/>
      </c>
      <c r="N24" s="11">
        <f>IF(B24="","",M24/B24)</f>
        <v/>
      </c>
      <c r="O24" s="12">
        <f>IF(B24="","",IF(M24&lt;0,"ZARAR",IF(N24&lt;0.1,"Düşük marj","Kârlı")))</f>
        <v/>
      </c>
    </row>
    <row r="25">
      <c r="A25" s="6" t="n"/>
      <c r="B25" s="7" t="n"/>
      <c r="C25" s="7" t="n"/>
      <c r="D25" s="8" t="n"/>
      <c r="E25" s="8" t="n"/>
      <c r="F25" s="7" t="n"/>
      <c r="G25" s="9">
        <f>IF(B25="","",B25*E25)</f>
        <v/>
      </c>
      <c r="H25" s="9">
        <f>IF(B25="","",F25*(1+$D$5))</f>
        <v/>
      </c>
      <c r="I25" s="9">
        <f>IF(B25="","",$D$3*(1+$D$5))</f>
        <v/>
      </c>
      <c r="J25" s="9">
        <f>IF(B25="","",B25/(1+D25)*$D$4)</f>
        <v/>
      </c>
      <c r="K25" s="9">
        <f>IF(B25="","",B25-G25-H25-I25-J25)</f>
        <v/>
      </c>
      <c r="L25" s="9">
        <f>IF(B25="","",(B25-B25/(1+D25))-F25*$D$5-$D$3*$D$5-(G25-G25/(1+$D$5))-(C25-C25/(1+D25)))</f>
        <v/>
      </c>
      <c r="M25" s="13">
        <f>IF(B25="","",B25-C25-G25-H25-I25-J25-L25)</f>
        <v/>
      </c>
      <c r="N25" s="11">
        <f>IF(B25="","",M25/B25)</f>
        <v/>
      </c>
      <c r="O25" s="12">
        <f>IF(B25="","",IF(M25&lt;0,"ZARAR",IF(N25&lt;0.1,"Düşük marj","Kârlı")))</f>
        <v/>
      </c>
    </row>
    <row r="26">
      <c r="A26" s="6" t="n"/>
      <c r="B26" s="7" t="n"/>
      <c r="C26" s="7" t="n"/>
      <c r="D26" s="8" t="n"/>
      <c r="E26" s="8" t="n"/>
      <c r="F26" s="7" t="n"/>
      <c r="G26" s="9">
        <f>IF(B26="","",B26*E26)</f>
        <v/>
      </c>
      <c r="H26" s="9">
        <f>IF(B26="","",F26*(1+$D$5))</f>
        <v/>
      </c>
      <c r="I26" s="9">
        <f>IF(B26="","",$D$3*(1+$D$5))</f>
        <v/>
      </c>
      <c r="J26" s="9">
        <f>IF(B26="","",B26/(1+D26)*$D$4)</f>
        <v/>
      </c>
      <c r="K26" s="9">
        <f>IF(B26="","",B26-G26-H26-I26-J26)</f>
        <v/>
      </c>
      <c r="L26" s="9">
        <f>IF(B26="","",(B26-B26/(1+D26))-F26*$D$5-$D$3*$D$5-(G26-G26/(1+$D$5))-(C26-C26/(1+D26)))</f>
        <v/>
      </c>
      <c r="M26" s="13">
        <f>IF(B26="","",B26-C26-G26-H26-I26-J26-L26)</f>
        <v/>
      </c>
      <c r="N26" s="11">
        <f>IF(B26="","",M26/B26)</f>
        <v/>
      </c>
      <c r="O26" s="12">
        <f>IF(B26="","",IF(M26&lt;0,"ZARAR",IF(N26&lt;0.1,"Düşük marj","Kârlı")))</f>
        <v/>
      </c>
    </row>
    <row r="27">
      <c r="A27" s="6" t="n"/>
      <c r="B27" s="7" t="n"/>
      <c r="C27" s="7" t="n"/>
      <c r="D27" s="8" t="n"/>
      <c r="E27" s="8" t="n"/>
      <c r="F27" s="7" t="n"/>
      <c r="G27" s="9">
        <f>IF(B27="","",B27*E27)</f>
        <v/>
      </c>
      <c r="H27" s="9">
        <f>IF(B27="","",F27*(1+$D$5))</f>
        <v/>
      </c>
      <c r="I27" s="9">
        <f>IF(B27="","",$D$3*(1+$D$5))</f>
        <v/>
      </c>
      <c r="J27" s="9">
        <f>IF(B27="","",B27/(1+D27)*$D$4)</f>
        <v/>
      </c>
      <c r="K27" s="9">
        <f>IF(B27="","",B27-G27-H27-I27-J27)</f>
        <v/>
      </c>
      <c r="L27" s="9">
        <f>IF(B27="","",(B27-B27/(1+D27))-F27*$D$5-$D$3*$D$5-(G27-G27/(1+$D$5))-(C27-C27/(1+D27)))</f>
        <v/>
      </c>
      <c r="M27" s="13">
        <f>IF(B27="","",B27-C27-G27-H27-I27-J27-L27)</f>
        <v/>
      </c>
      <c r="N27" s="11">
        <f>IF(B27="","",M27/B27)</f>
        <v/>
      </c>
      <c r="O27" s="12">
        <f>IF(B27="","",IF(M27&lt;0,"ZARAR",IF(N27&lt;0.1,"Düşük marj","Kârlı")))</f>
        <v/>
      </c>
    </row>
    <row r="28">
      <c r="A28" s="6" t="n"/>
      <c r="B28" s="7" t="n"/>
      <c r="C28" s="7" t="n"/>
      <c r="D28" s="8" t="n"/>
      <c r="E28" s="8" t="n"/>
      <c r="F28" s="7" t="n"/>
      <c r="G28" s="9">
        <f>IF(B28="","",B28*E28)</f>
        <v/>
      </c>
      <c r="H28" s="9">
        <f>IF(B28="","",F28*(1+$D$5))</f>
        <v/>
      </c>
      <c r="I28" s="9">
        <f>IF(B28="","",$D$3*(1+$D$5))</f>
        <v/>
      </c>
      <c r="J28" s="9">
        <f>IF(B28="","",B28/(1+D28)*$D$4)</f>
        <v/>
      </c>
      <c r="K28" s="9">
        <f>IF(B28="","",B28-G28-H28-I28-J28)</f>
        <v/>
      </c>
      <c r="L28" s="9">
        <f>IF(B28="","",(B28-B28/(1+D28))-F28*$D$5-$D$3*$D$5-(G28-G28/(1+$D$5))-(C28-C28/(1+D28)))</f>
        <v/>
      </c>
      <c r="M28" s="13">
        <f>IF(B28="","",B28-C28-G28-H28-I28-J28-L28)</f>
        <v/>
      </c>
      <c r="N28" s="11">
        <f>IF(B28="","",M28/B28)</f>
        <v/>
      </c>
      <c r="O28" s="12">
        <f>IF(B28="","",IF(M28&lt;0,"ZARAR",IF(N28&lt;0.1,"Düşük marj","Kârlı")))</f>
        <v/>
      </c>
    </row>
    <row r="29">
      <c r="A29" s="6" t="n"/>
      <c r="B29" s="7" t="n"/>
      <c r="C29" s="7" t="n"/>
      <c r="D29" s="8" t="n"/>
      <c r="E29" s="8" t="n"/>
      <c r="F29" s="7" t="n"/>
      <c r="G29" s="9">
        <f>IF(B29="","",B29*E29)</f>
        <v/>
      </c>
      <c r="H29" s="9">
        <f>IF(B29="","",F29*(1+$D$5))</f>
        <v/>
      </c>
      <c r="I29" s="9">
        <f>IF(B29="","",$D$3*(1+$D$5))</f>
        <v/>
      </c>
      <c r="J29" s="9">
        <f>IF(B29="","",B29/(1+D29)*$D$4)</f>
        <v/>
      </c>
      <c r="K29" s="9">
        <f>IF(B29="","",B29-G29-H29-I29-J29)</f>
        <v/>
      </c>
      <c r="L29" s="9">
        <f>IF(B29="","",(B29-B29/(1+D29))-F29*$D$5-$D$3*$D$5-(G29-G29/(1+$D$5))-(C29-C29/(1+D29)))</f>
        <v/>
      </c>
      <c r="M29" s="13">
        <f>IF(B29="","",B29-C29-G29-H29-I29-J29-L29)</f>
        <v/>
      </c>
      <c r="N29" s="11">
        <f>IF(B29="","",M29/B29)</f>
        <v/>
      </c>
      <c r="O29" s="12">
        <f>IF(B29="","",IF(M29&lt;0,"ZARAR",IF(N29&lt;0.1,"Düşük marj","Kârlı")))</f>
        <v/>
      </c>
    </row>
    <row r="30">
      <c r="A30" s="6" t="n"/>
      <c r="B30" s="7" t="n"/>
      <c r="C30" s="7" t="n"/>
      <c r="D30" s="8" t="n"/>
      <c r="E30" s="8" t="n"/>
      <c r="F30" s="7" t="n"/>
      <c r="G30" s="9">
        <f>IF(B30="","",B30*E30)</f>
        <v/>
      </c>
      <c r="H30" s="9">
        <f>IF(B30="","",F30*(1+$D$5))</f>
        <v/>
      </c>
      <c r="I30" s="9">
        <f>IF(B30="","",$D$3*(1+$D$5))</f>
        <v/>
      </c>
      <c r="J30" s="9">
        <f>IF(B30="","",B30/(1+D30)*$D$4)</f>
        <v/>
      </c>
      <c r="K30" s="9">
        <f>IF(B30="","",B30-G30-H30-I30-J30)</f>
        <v/>
      </c>
      <c r="L30" s="9">
        <f>IF(B30="","",(B30-B30/(1+D30))-F30*$D$5-$D$3*$D$5-(G30-G30/(1+$D$5))-(C30-C30/(1+D30)))</f>
        <v/>
      </c>
      <c r="M30" s="13">
        <f>IF(B30="","",B30-C30-G30-H30-I30-J30-L30)</f>
        <v/>
      </c>
      <c r="N30" s="11">
        <f>IF(B30="","",M30/B30)</f>
        <v/>
      </c>
      <c r="O30" s="12">
        <f>IF(B30="","",IF(M30&lt;0,"ZARAR",IF(N30&lt;0.1,"Düşük marj","Kârlı")))</f>
        <v/>
      </c>
    </row>
    <row r="31">
      <c r="A31" s="6" t="n"/>
      <c r="B31" s="7" t="n"/>
      <c r="C31" s="7" t="n"/>
      <c r="D31" s="8" t="n"/>
      <c r="E31" s="8" t="n"/>
      <c r="F31" s="7" t="n"/>
      <c r="G31" s="9">
        <f>IF(B31="","",B31*E31)</f>
        <v/>
      </c>
      <c r="H31" s="9">
        <f>IF(B31="","",F31*(1+$D$5))</f>
        <v/>
      </c>
      <c r="I31" s="9">
        <f>IF(B31="","",$D$3*(1+$D$5))</f>
        <v/>
      </c>
      <c r="J31" s="9">
        <f>IF(B31="","",B31/(1+D31)*$D$4)</f>
        <v/>
      </c>
      <c r="K31" s="9">
        <f>IF(B31="","",B31-G31-H31-I31-J31)</f>
        <v/>
      </c>
      <c r="L31" s="9">
        <f>IF(B31="","",(B31-B31/(1+D31))-F31*$D$5-$D$3*$D$5-(G31-G31/(1+$D$5))-(C31-C31/(1+D31)))</f>
        <v/>
      </c>
      <c r="M31" s="13">
        <f>IF(B31="","",B31-C31-G31-H31-I31-J31-L31)</f>
        <v/>
      </c>
      <c r="N31" s="11">
        <f>IF(B31="","",M31/B31)</f>
        <v/>
      </c>
      <c r="O31" s="12">
        <f>IF(B31="","",IF(M31&lt;0,"ZARAR",IF(N31&lt;0.1,"Düşük marj","Kârlı")))</f>
        <v/>
      </c>
    </row>
    <row r="32">
      <c r="A32" s="6" t="n"/>
      <c r="B32" s="7" t="n"/>
      <c r="C32" s="7" t="n"/>
      <c r="D32" s="8" t="n"/>
      <c r="E32" s="8" t="n"/>
      <c r="F32" s="7" t="n"/>
      <c r="G32" s="9">
        <f>IF(B32="","",B32*E32)</f>
        <v/>
      </c>
      <c r="H32" s="9">
        <f>IF(B32="","",F32*(1+$D$5))</f>
        <v/>
      </c>
      <c r="I32" s="9">
        <f>IF(B32="","",$D$3*(1+$D$5))</f>
        <v/>
      </c>
      <c r="J32" s="9">
        <f>IF(B32="","",B32/(1+D32)*$D$4)</f>
        <v/>
      </c>
      <c r="K32" s="9">
        <f>IF(B32="","",B32-G32-H32-I32-J32)</f>
        <v/>
      </c>
      <c r="L32" s="9">
        <f>IF(B32="","",(B32-B32/(1+D32))-F32*$D$5-$D$3*$D$5-(G32-G32/(1+$D$5))-(C32-C32/(1+D32)))</f>
        <v/>
      </c>
      <c r="M32" s="13">
        <f>IF(B32="","",B32-C32-G32-H32-I32-J32-L32)</f>
        <v/>
      </c>
      <c r="N32" s="11">
        <f>IF(B32="","",M32/B32)</f>
        <v/>
      </c>
      <c r="O32" s="12">
        <f>IF(B32="","",IF(M32&lt;0,"ZARAR",IF(N32&lt;0.1,"Düşük marj","Kârlı")))</f>
        <v/>
      </c>
    </row>
    <row r="33">
      <c r="A33" s="6" t="n"/>
      <c r="B33" s="7" t="n"/>
      <c r="C33" s="7" t="n"/>
      <c r="D33" s="8" t="n"/>
      <c r="E33" s="8" t="n"/>
      <c r="F33" s="7" t="n"/>
      <c r="G33" s="9">
        <f>IF(B33="","",B33*E33)</f>
        <v/>
      </c>
      <c r="H33" s="9">
        <f>IF(B33="","",F33*(1+$D$5))</f>
        <v/>
      </c>
      <c r="I33" s="9">
        <f>IF(B33="","",$D$3*(1+$D$5))</f>
        <v/>
      </c>
      <c r="J33" s="9">
        <f>IF(B33="","",B33/(1+D33)*$D$4)</f>
        <v/>
      </c>
      <c r="K33" s="9">
        <f>IF(B33="","",B33-G33-H33-I33-J33)</f>
        <v/>
      </c>
      <c r="L33" s="9">
        <f>IF(B33="","",(B33-B33/(1+D33))-F33*$D$5-$D$3*$D$5-(G33-G33/(1+$D$5))-(C33-C33/(1+D33)))</f>
        <v/>
      </c>
      <c r="M33" s="13">
        <f>IF(B33="","",B33-C33-G33-H33-I33-J33-L33)</f>
        <v/>
      </c>
      <c r="N33" s="11">
        <f>IF(B33="","",M33/B33)</f>
        <v/>
      </c>
      <c r="O33" s="12">
        <f>IF(B33="","",IF(M33&lt;0,"ZARAR",IF(N33&lt;0.1,"Düşük marj","Kârlı")))</f>
        <v/>
      </c>
    </row>
    <row r="34">
      <c r="A34" s="6" t="n"/>
      <c r="B34" s="7" t="n"/>
      <c r="C34" s="7" t="n"/>
      <c r="D34" s="8" t="n"/>
      <c r="E34" s="8" t="n"/>
      <c r="F34" s="7" t="n"/>
      <c r="G34" s="9">
        <f>IF(B34="","",B34*E34)</f>
        <v/>
      </c>
      <c r="H34" s="9">
        <f>IF(B34="","",F34*(1+$D$5))</f>
        <v/>
      </c>
      <c r="I34" s="9">
        <f>IF(B34="","",$D$3*(1+$D$5))</f>
        <v/>
      </c>
      <c r="J34" s="9">
        <f>IF(B34="","",B34/(1+D34)*$D$4)</f>
        <v/>
      </c>
      <c r="K34" s="9">
        <f>IF(B34="","",B34-G34-H34-I34-J34)</f>
        <v/>
      </c>
      <c r="L34" s="9">
        <f>IF(B34="","",(B34-B34/(1+D34))-F34*$D$5-$D$3*$D$5-(G34-G34/(1+$D$5))-(C34-C34/(1+D34)))</f>
        <v/>
      </c>
      <c r="M34" s="13">
        <f>IF(B34="","",B34-C34-G34-H34-I34-J34-L34)</f>
        <v/>
      </c>
      <c r="N34" s="11">
        <f>IF(B34="","",M34/B34)</f>
        <v/>
      </c>
      <c r="O34" s="12">
        <f>IF(B34="","",IF(M34&lt;0,"ZARAR",IF(N34&lt;0.1,"Düşük marj","Kârlı")))</f>
        <v/>
      </c>
    </row>
    <row r="35">
      <c r="A35" s="6" t="n"/>
      <c r="B35" s="7" t="n"/>
      <c r="C35" s="7" t="n"/>
      <c r="D35" s="8" t="n"/>
      <c r="E35" s="8" t="n"/>
      <c r="F35" s="7" t="n"/>
      <c r="G35" s="9">
        <f>IF(B35="","",B35*E35)</f>
        <v/>
      </c>
      <c r="H35" s="9">
        <f>IF(B35="","",F35*(1+$D$5))</f>
        <v/>
      </c>
      <c r="I35" s="9">
        <f>IF(B35="","",$D$3*(1+$D$5))</f>
        <v/>
      </c>
      <c r="J35" s="9">
        <f>IF(B35="","",B35/(1+D35)*$D$4)</f>
        <v/>
      </c>
      <c r="K35" s="9">
        <f>IF(B35="","",B35-G35-H35-I35-J35)</f>
        <v/>
      </c>
      <c r="L35" s="9">
        <f>IF(B35="","",(B35-B35/(1+D35))-F35*$D$5-$D$3*$D$5-(G35-G35/(1+$D$5))-(C35-C35/(1+D35)))</f>
        <v/>
      </c>
      <c r="M35" s="13">
        <f>IF(B35="","",B35-C35-G35-H35-I35-J35-L35)</f>
        <v/>
      </c>
      <c r="N35" s="11">
        <f>IF(B35="","",M35/B35)</f>
        <v/>
      </c>
      <c r="O35" s="12">
        <f>IF(B35="","",IF(M35&lt;0,"ZARAR",IF(N35&lt;0.1,"Düşük marj","Kârlı")))</f>
        <v/>
      </c>
    </row>
    <row r="36">
      <c r="A36" s="6" t="n"/>
      <c r="B36" s="7" t="n"/>
      <c r="C36" s="7" t="n"/>
      <c r="D36" s="8" t="n"/>
      <c r="E36" s="8" t="n"/>
      <c r="F36" s="7" t="n"/>
      <c r="G36" s="9">
        <f>IF(B36="","",B36*E36)</f>
        <v/>
      </c>
      <c r="H36" s="9">
        <f>IF(B36="","",F36*(1+$D$5))</f>
        <v/>
      </c>
      <c r="I36" s="9">
        <f>IF(B36="","",$D$3*(1+$D$5))</f>
        <v/>
      </c>
      <c r="J36" s="9">
        <f>IF(B36="","",B36/(1+D36)*$D$4)</f>
        <v/>
      </c>
      <c r="K36" s="9">
        <f>IF(B36="","",B36-G36-H36-I36-J36)</f>
        <v/>
      </c>
      <c r="L36" s="9">
        <f>IF(B36="","",(B36-B36/(1+D36))-F36*$D$5-$D$3*$D$5-(G36-G36/(1+$D$5))-(C36-C36/(1+D36)))</f>
        <v/>
      </c>
      <c r="M36" s="13">
        <f>IF(B36="","",B36-C36-G36-H36-I36-J36-L36)</f>
        <v/>
      </c>
      <c r="N36" s="11">
        <f>IF(B36="","",M36/B36)</f>
        <v/>
      </c>
      <c r="O36" s="12">
        <f>IF(B36="","",IF(M36&lt;0,"ZARAR",IF(N36&lt;0.1,"Düşük marj","Kârlı")))</f>
        <v/>
      </c>
    </row>
    <row r="37">
      <c r="A37" s="6" t="n"/>
      <c r="B37" s="7" t="n"/>
      <c r="C37" s="7" t="n"/>
      <c r="D37" s="8" t="n"/>
      <c r="E37" s="8" t="n"/>
      <c r="F37" s="7" t="n"/>
      <c r="G37" s="9">
        <f>IF(B37="","",B37*E37)</f>
        <v/>
      </c>
      <c r="H37" s="9">
        <f>IF(B37="","",F37*(1+$D$5))</f>
        <v/>
      </c>
      <c r="I37" s="9">
        <f>IF(B37="","",$D$3*(1+$D$5))</f>
        <v/>
      </c>
      <c r="J37" s="9">
        <f>IF(B37="","",B37/(1+D37)*$D$4)</f>
        <v/>
      </c>
      <c r="K37" s="9">
        <f>IF(B37="","",B37-G37-H37-I37-J37)</f>
        <v/>
      </c>
      <c r="L37" s="9">
        <f>IF(B37="","",(B37-B37/(1+D37))-F37*$D$5-$D$3*$D$5-(G37-G37/(1+$D$5))-(C37-C37/(1+D37)))</f>
        <v/>
      </c>
      <c r="M37" s="13">
        <f>IF(B37="","",B37-C37-G37-H37-I37-J37-L37)</f>
        <v/>
      </c>
      <c r="N37" s="11">
        <f>IF(B37="","",M37/B37)</f>
        <v/>
      </c>
      <c r="O37" s="12">
        <f>IF(B37="","",IF(M37&lt;0,"ZARAR",IF(N37&lt;0.1,"Düşük marj","Kârlı")))</f>
        <v/>
      </c>
    </row>
    <row r="38">
      <c r="A38" s="6" t="n"/>
      <c r="B38" s="7" t="n"/>
      <c r="C38" s="7" t="n"/>
      <c r="D38" s="8" t="n"/>
      <c r="E38" s="8" t="n"/>
      <c r="F38" s="7" t="n"/>
      <c r="G38" s="9">
        <f>IF(B38="","",B38*E38)</f>
        <v/>
      </c>
      <c r="H38" s="9">
        <f>IF(B38="","",F38*(1+$D$5))</f>
        <v/>
      </c>
      <c r="I38" s="9">
        <f>IF(B38="","",$D$3*(1+$D$5))</f>
        <v/>
      </c>
      <c r="J38" s="9">
        <f>IF(B38="","",B38/(1+D38)*$D$4)</f>
        <v/>
      </c>
      <c r="K38" s="9">
        <f>IF(B38="","",B38-G38-H38-I38-J38)</f>
        <v/>
      </c>
      <c r="L38" s="9">
        <f>IF(B38="","",(B38-B38/(1+D38))-F38*$D$5-$D$3*$D$5-(G38-G38/(1+$D$5))-(C38-C38/(1+D38)))</f>
        <v/>
      </c>
      <c r="M38" s="13">
        <f>IF(B38="","",B38-C38-G38-H38-I38-J38-L38)</f>
        <v/>
      </c>
      <c r="N38" s="11">
        <f>IF(B38="","",M38/B38)</f>
        <v/>
      </c>
      <c r="O38" s="12">
        <f>IF(B38="","",IF(M38&lt;0,"ZARAR",IF(N38&lt;0.1,"Düşük marj","Kârlı")))</f>
        <v/>
      </c>
    </row>
    <row r="39">
      <c r="A39" s="6" t="n"/>
      <c r="B39" s="7" t="n"/>
      <c r="C39" s="7" t="n"/>
      <c r="D39" s="8" t="n"/>
      <c r="E39" s="8" t="n"/>
      <c r="F39" s="7" t="n"/>
      <c r="G39" s="9">
        <f>IF(B39="","",B39*E39)</f>
        <v/>
      </c>
      <c r="H39" s="9">
        <f>IF(B39="","",F39*(1+$D$5))</f>
        <v/>
      </c>
      <c r="I39" s="9">
        <f>IF(B39="","",$D$3*(1+$D$5))</f>
        <v/>
      </c>
      <c r="J39" s="9">
        <f>IF(B39="","",B39/(1+D39)*$D$4)</f>
        <v/>
      </c>
      <c r="K39" s="9">
        <f>IF(B39="","",B39-G39-H39-I39-J39)</f>
        <v/>
      </c>
      <c r="L39" s="9">
        <f>IF(B39="","",(B39-B39/(1+D39))-F39*$D$5-$D$3*$D$5-(G39-G39/(1+$D$5))-(C39-C39/(1+D39)))</f>
        <v/>
      </c>
      <c r="M39" s="13">
        <f>IF(B39="","",B39-C39-G39-H39-I39-J39-L39)</f>
        <v/>
      </c>
      <c r="N39" s="11">
        <f>IF(B39="","",M39/B39)</f>
        <v/>
      </c>
      <c r="O39" s="12">
        <f>IF(B39="","",IF(M39&lt;0,"ZARAR",IF(N39&lt;0.1,"Düşük marj","Kârlı")))</f>
        <v/>
      </c>
    </row>
    <row r="40">
      <c r="A40" s="6" t="n"/>
      <c r="B40" s="7" t="n"/>
      <c r="C40" s="7" t="n"/>
      <c r="D40" s="8" t="n"/>
      <c r="E40" s="8" t="n"/>
      <c r="F40" s="7" t="n"/>
      <c r="G40" s="9">
        <f>IF(B40="","",B40*E40)</f>
        <v/>
      </c>
      <c r="H40" s="9">
        <f>IF(B40="","",F40*(1+$D$5))</f>
        <v/>
      </c>
      <c r="I40" s="9">
        <f>IF(B40="","",$D$3*(1+$D$5))</f>
        <v/>
      </c>
      <c r="J40" s="9">
        <f>IF(B40="","",B40/(1+D40)*$D$4)</f>
        <v/>
      </c>
      <c r="K40" s="9">
        <f>IF(B40="","",B40-G40-H40-I40-J40)</f>
        <v/>
      </c>
      <c r="L40" s="9">
        <f>IF(B40="","",(B40-B40/(1+D40))-F40*$D$5-$D$3*$D$5-(G40-G40/(1+$D$5))-(C40-C40/(1+D40)))</f>
        <v/>
      </c>
      <c r="M40" s="13">
        <f>IF(B40="","",B40-C40-G40-H40-I40-J40-L40)</f>
        <v/>
      </c>
      <c r="N40" s="11">
        <f>IF(B40="","",M40/B40)</f>
        <v/>
      </c>
      <c r="O40" s="12">
        <f>IF(B40="","",IF(M40&lt;0,"ZARAR",IF(N40&lt;0.1,"Düşük marj","Kârlı")))</f>
        <v/>
      </c>
    </row>
    <row r="41">
      <c r="A41" s="6" t="n"/>
      <c r="B41" s="7" t="n"/>
      <c r="C41" s="7" t="n"/>
      <c r="D41" s="8" t="n"/>
      <c r="E41" s="8" t="n"/>
      <c r="F41" s="7" t="n"/>
      <c r="G41" s="9">
        <f>IF(B41="","",B41*E41)</f>
        <v/>
      </c>
      <c r="H41" s="9">
        <f>IF(B41="","",F41*(1+$D$5))</f>
        <v/>
      </c>
      <c r="I41" s="9">
        <f>IF(B41="","",$D$3*(1+$D$5))</f>
        <v/>
      </c>
      <c r="J41" s="9">
        <f>IF(B41="","",B41/(1+D41)*$D$4)</f>
        <v/>
      </c>
      <c r="K41" s="9">
        <f>IF(B41="","",B41-G41-H41-I41-J41)</f>
        <v/>
      </c>
      <c r="L41" s="9">
        <f>IF(B41="","",(B41-B41/(1+D41))-F41*$D$5-$D$3*$D$5-(G41-G41/(1+$D$5))-(C41-C41/(1+D41)))</f>
        <v/>
      </c>
      <c r="M41" s="13">
        <f>IF(B41="","",B41-C41-G41-H41-I41-J41-L41)</f>
        <v/>
      </c>
      <c r="N41" s="11">
        <f>IF(B41="","",M41/B41)</f>
        <v/>
      </c>
      <c r="O41" s="12">
        <f>IF(B41="","",IF(M41&lt;0,"ZARAR",IF(N41&lt;0.1,"Düşük marj","Kârlı")))</f>
        <v/>
      </c>
    </row>
    <row r="42">
      <c r="A42" s="6" t="n"/>
      <c r="B42" s="7" t="n"/>
      <c r="C42" s="7" t="n"/>
      <c r="D42" s="8" t="n"/>
      <c r="E42" s="8" t="n"/>
      <c r="F42" s="7" t="n"/>
      <c r="G42" s="9">
        <f>IF(B42="","",B42*E42)</f>
        <v/>
      </c>
      <c r="H42" s="9">
        <f>IF(B42="","",F42*(1+$D$5))</f>
        <v/>
      </c>
      <c r="I42" s="9">
        <f>IF(B42="","",$D$3*(1+$D$5))</f>
        <v/>
      </c>
      <c r="J42" s="9">
        <f>IF(B42="","",B42/(1+D42)*$D$4)</f>
        <v/>
      </c>
      <c r="K42" s="9">
        <f>IF(B42="","",B42-G42-H42-I42-J42)</f>
        <v/>
      </c>
      <c r="L42" s="9">
        <f>IF(B42="","",(B42-B42/(1+D42))-F42*$D$5-$D$3*$D$5-(G42-G42/(1+$D$5))-(C42-C42/(1+D42)))</f>
        <v/>
      </c>
      <c r="M42" s="13">
        <f>IF(B42="","",B42-C42-G42-H42-I42-J42-L42)</f>
        <v/>
      </c>
      <c r="N42" s="11">
        <f>IF(B42="","",M42/B42)</f>
        <v/>
      </c>
      <c r="O42" s="12">
        <f>IF(B42="","",IF(M42&lt;0,"ZARAR",IF(N42&lt;0.1,"Düşük marj","Kârlı")))</f>
        <v/>
      </c>
    </row>
    <row r="43">
      <c r="A43" s="6" t="n"/>
      <c r="B43" s="7" t="n"/>
      <c r="C43" s="7" t="n"/>
      <c r="D43" s="8" t="n"/>
      <c r="E43" s="8" t="n"/>
      <c r="F43" s="7" t="n"/>
      <c r="G43" s="9">
        <f>IF(B43="","",B43*E43)</f>
        <v/>
      </c>
      <c r="H43" s="9">
        <f>IF(B43="","",F43*(1+$D$5))</f>
        <v/>
      </c>
      <c r="I43" s="9">
        <f>IF(B43="","",$D$3*(1+$D$5))</f>
        <v/>
      </c>
      <c r="J43" s="9">
        <f>IF(B43="","",B43/(1+D43)*$D$4)</f>
        <v/>
      </c>
      <c r="K43" s="9">
        <f>IF(B43="","",B43-G43-H43-I43-J43)</f>
        <v/>
      </c>
      <c r="L43" s="9">
        <f>IF(B43="","",(B43-B43/(1+D43))-F43*$D$5-$D$3*$D$5-(G43-G43/(1+$D$5))-(C43-C43/(1+D43)))</f>
        <v/>
      </c>
      <c r="M43" s="13">
        <f>IF(B43="","",B43-C43-G43-H43-I43-J43-L43)</f>
        <v/>
      </c>
      <c r="N43" s="11">
        <f>IF(B43="","",M43/B43)</f>
        <v/>
      </c>
      <c r="O43" s="12">
        <f>IF(B43="","",IF(M43&lt;0,"ZARAR",IF(N43&lt;0.1,"Düşük marj","Kârlı")))</f>
        <v/>
      </c>
    </row>
    <row r="44">
      <c r="A44" s="6" t="n"/>
      <c r="B44" s="7" t="n"/>
      <c r="C44" s="7" t="n"/>
      <c r="D44" s="8" t="n"/>
      <c r="E44" s="8" t="n"/>
      <c r="F44" s="7" t="n"/>
      <c r="G44" s="9">
        <f>IF(B44="","",B44*E44)</f>
        <v/>
      </c>
      <c r="H44" s="9">
        <f>IF(B44="","",F44*(1+$D$5))</f>
        <v/>
      </c>
      <c r="I44" s="9">
        <f>IF(B44="","",$D$3*(1+$D$5))</f>
        <v/>
      </c>
      <c r="J44" s="9">
        <f>IF(B44="","",B44/(1+D44)*$D$4)</f>
        <v/>
      </c>
      <c r="K44" s="9">
        <f>IF(B44="","",B44-G44-H44-I44-J44)</f>
        <v/>
      </c>
      <c r="L44" s="9">
        <f>IF(B44="","",(B44-B44/(1+D44))-F44*$D$5-$D$3*$D$5-(G44-G44/(1+$D$5))-(C44-C44/(1+D44)))</f>
        <v/>
      </c>
      <c r="M44" s="13">
        <f>IF(B44="","",B44-C44-G44-H44-I44-J44-L44)</f>
        <v/>
      </c>
      <c r="N44" s="11">
        <f>IF(B44="","",M44/B44)</f>
        <v/>
      </c>
      <c r="O44" s="12">
        <f>IF(B44="","",IF(M44&lt;0,"ZARAR",IF(N44&lt;0.1,"Düşük marj","Kârlı")))</f>
        <v/>
      </c>
    </row>
    <row r="45">
      <c r="A45" s="6" t="n"/>
      <c r="B45" s="7" t="n"/>
      <c r="C45" s="7" t="n"/>
      <c r="D45" s="8" t="n"/>
      <c r="E45" s="8" t="n"/>
      <c r="F45" s="7" t="n"/>
      <c r="G45" s="9">
        <f>IF(B45="","",B45*E45)</f>
        <v/>
      </c>
      <c r="H45" s="9">
        <f>IF(B45="","",F45*(1+$D$5))</f>
        <v/>
      </c>
      <c r="I45" s="9">
        <f>IF(B45="","",$D$3*(1+$D$5))</f>
        <v/>
      </c>
      <c r="J45" s="9">
        <f>IF(B45="","",B45/(1+D45)*$D$4)</f>
        <v/>
      </c>
      <c r="K45" s="9">
        <f>IF(B45="","",B45-G45-H45-I45-J45)</f>
        <v/>
      </c>
      <c r="L45" s="9">
        <f>IF(B45="","",(B45-B45/(1+D45))-F45*$D$5-$D$3*$D$5-(G45-G45/(1+$D$5))-(C45-C45/(1+D45)))</f>
        <v/>
      </c>
      <c r="M45" s="13">
        <f>IF(B45="","",B45-C45-G45-H45-I45-J45-L45)</f>
        <v/>
      </c>
      <c r="N45" s="11">
        <f>IF(B45="","",M45/B45)</f>
        <v/>
      </c>
      <c r="O45" s="12">
        <f>IF(B45="","",IF(M45&lt;0,"ZARAR",IF(N45&lt;0.1,"Düşük marj","Kârlı")))</f>
        <v/>
      </c>
    </row>
    <row r="46">
      <c r="A46" s="6" t="n"/>
      <c r="B46" s="7" t="n"/>
      <c r="C46" s="7" t="n"/>
      <c r="D46" s="8" t="n"/>
      <c r="E46" s="8" t="n"/>
      <c r="F46" s="7" t="n"/>
      <c r="G46" s="9">
        <f>IF(B46="","",B46*E46)</f>
        <v/>
      </c>
      <c r="H46" s="9">
        <f>IF(B46="","",F46*(1+$D$5))</f>
        <v/>
      </c>
      <c r="I46" s="9">
        <f>IF(B46="","",$D$3*(1+$D$5))</f>
        <v/>
      </c>
      <c r="J46" s="9">
        <f>IF(B46="","",B46/(1+D46)*$D$4)</f>
        <v/>
      </c>
      <c r="K46" s="9">
        <f>IF(B46="","",B46-G46-H46-I46-J46)</f>
        <v/>
      </c>
      <c r="L46" s="9">
        <f>IF(B46="","",(B46-B46/(1+D46))-F46*$D$5-$D$3*$D$5-(G46-G46/(1+$D$5))-(C46-C46/(1+D46)))</f>
        <v/>
      </c>
      <c r="M46" s="13">
        <f>IF(B46="","",B46-C46-G46-H46-I46-J46-L46)</f>
        <v/>
      </c>
      <c r="N46" s="11">
        <f>IF(B46="","",M46/B46)</f>
        <v/>
      </c>
      <c r="O46" s="12">
        <f>IF(B46="","",IF(M46&lt;0,"ZARAR",IF(N46&lt;0.1,"Düşük marj","Kârlı")))</f>
        <v/>
      </c>
    </row>
    <row r="47">
      <c r="A47" s="6" t="n"/>
      <c r="B47" s="7" t="n"/>
      <c r="C47" s="7" t="n"/>
      <c r="D47" s="8" t="n"/>
      <c r="E47" s="8" t="n"/>
      <c r="F47" s="7" t="n"/>
      <c r="G47" s="9">
        <f>IF(B47="","",B47*E47)</f>
        <v/>
      </c>
      <c r="H47" s="9">
        <f>IF(B47="","",F47*(1+$D$5))</f>
        <v/>
      </c>
      <c r="I47" s="9">
        <f>IF(B47="","",$D$3*(1+$D$5))</f>
        <v/>
      </c>
      <c r="J47" s="9">
        <f>IF(B47="","",B47/(1+D47)*$D$4)</f>
        <v/>
      </c>
      <c r="K47" s="9">
        <f>IF(B47="","",B47-G47-H47-I47-J47)</f>
        <v/>
      </c>
      <c r="L47" s="9">
        <f>IF(B47="","",(B47-B47/(1+D47))-F47*$D$5-$D$3*$D$5-(G47-G47/(1+$D$5))-(C47-C47/(1+D47)))</f>
        <v/>
      </c>
      <c r="M47" s="13">
        <f>IF(B47="","",B47-C47-G47-H47-I47-J47-L47)</f>
        <v/>
      </c>
      <c r="N47" s="11">
        <f>IF(B47="","",M47/B47)</f>
        <v/>
      </c>
      <c r="O47" s="12">
        <f>IF(B47="","",IF(M47&lt;0,"ZARAR",IF(N47&lt;0.1,"Düşük marj","Kârlı")))</f>
        <v/>
      </c>
    </row>
    <row r="48">
      <c r="A48" s="6" t="n"/>
      <c r="B48" s="7" t="n"/>
      <c r="C48" s="7" t="n"/>
      <c r="D48" s="8" t="n"/>
      <c r="E48" s="8" t="n"/>
      <c r="F48" s="7" t="n"/>
      <c r="G48" s="9">
        <f>IF(B48="","",B48*E48)</f>
        <v/>
      </c>
      <c r="H48" s="9">
        <f>IF(B48="","",F48*(1+$D$5))</f>
        <v/>
      </c>
      <c r="I48" s="9">
        <f>IF(B48="","",$D$3*(1+$D$5))</f>
        <v/>
      </c>
      <c r="J48" s="9">
        <f>IF(B48="","",B48/(1+D48)*$D$4)</f>
        <v/>
      </c>
      <c r="K48" s="9">
        <f>IF(B48="","",B48-G48-H48-I48-J48)</f>
        <v/>
      </c>
      <c r="L48" s="9">
        <f>IF(B48="","",(B48-B48/(1+D48))-F48*$D$5-$D$3*$D$5-(G48-G48/(1+$D$5))-(C48-C48/(1+D48)))</f>
        <v/>
      </c>
      <c r="M48" s="13">
        <f>IF(B48="","",B48-C48-G48-H48-I48-J48-L48)</f>
        <v/>
      </c>
      <c r="N48" s="11">
        <f>IF(B48="","",M48/B48)</f>
        <v/>
      </c>
      <c r="O48" s="12">
        <f>IF(B48="","",IF(M48&lt;0,"ZARAR",IF(N48&lt;0.1,"Düşük marj","Kârlı")))</f>
        <v/>
      </c>
    </row>
    <row r="49">
      <c r="A49" s="6" t="n"/>
      <c r="B49" s="7" t="n"/>
      <c r="C49" s="7" t="n"/>
      <c r="D49" s="8" t="n"/>
      <c r="E49" s="8" t="n"/>
      <c r="F49" s="7" t="n"/>
      <c r="G49" s="9">
        <f>IF(B49="","",B49*E49)</f>
        <v/>
      </c>
      <c r="H49" s="9">
        <f>IF(B49="","",F49*(1+$D$5))</f>
        <v/>
      </c>
      <c r="I49" s="9">
        <f>IF(B49="","",$D$3*(1+$D$5))</f>
        <v/>
      </c>
      <c r="J49" s="9">
        <f>IF(B49="","",B49/(1+D49)*$D$4)</f>
        <v/>
      </c>
      <c r="K49" s="9">
        <f>IF(B49="","",B49-G49-H49-I49-J49)</f>
        <v/>
      </c>
      <c r="L49" s="9">
        <f>IF(B49="","",(B49-B49/(1+D49))-F49*$D$5-$D$3*$D$5-(G49-G49/(1+$D$5))-(C49-C49/(1+D49)))</f>
        <v/>
      </c>
      <c r="M49" s="13">
        <f>IF(B49="","",B49-C49-G49-H49-I49-J49-L49)</f>
        <v/>
      </c>
      <c r="N49" s="11">
        <f>IF(B49="","",M49/B49)</f>
        <v/>
      </c>
      <c r="O49" s="12">
        <f>IF(B49="","",IF(M49&lt;0,"ZARAR",IF(N49&lt;0.1,"Düşük marj","Kârlı")))</f>
        <v/>
      </c>
    </row>
    <row r="50">
      <c r="A50" s="6" t="n"/>
      <c r="B50" s="7" t="n"/>
      <c r="C50" s="7" t="n"/>
      <c r="D50" s="8" t="n"/>
      <c r="E50" s="8" t="n"/>
      <c r="F50" s="7" t="n"/>
      <c r="G50" s="9">
        <f>IF(B50="","",B50*E50)</f>
        <v/>
      </c>
      <c r="H50" s="9">
        <f>IF(B50="","",F50*(1+$D$5))</f>
        <v/>
      </c>
      <c r="I50" s="9">
        <f>IF(B50="","",$D$3*(1+$D$5))</f>
        <v/>
      </c>
      <c r="J50" s="9">
        <f>IF(B50="","",B50/(1+D50)*$D$4)</f>
        <v/>
      </c>
      <c r="K50" s="9">
        <f>IF(B50="","",B50-G50-H50-I50-J50)</f>
        <v/>
      </c>
      <c r="L50" s="9">
        <f>IF(B50="","",(B50-B50/(1+D50))-F50*$D$5-$D$3*$D$5-(G50-G50/(1+$D$5))-(C50-C50/(1+D50)))</f>
        <v/>
      </c>
      <c r="M50" s="13">
        <f>IF(B50="","",B50-C50-G50-H50-I50-J50-L50)</f>
        <v/>
      </c>
      <c r="N50" s="11">
        <f>IF(B50="","",M50/B50)</f>
        <v/>
      </c>
      <c r="O50" s="12">
        <f>IF(B50="","",IF(M50&lt;0,"ZARAR",IF(N50&lt;0.1,"Düşük marj","Kârlı")))</f>
        <v/>
      </c>
    </row>
    <row r="51">
      <c r="A51" s="6" t="n"/>
      <c r="B51" s="7" t="n"/>
      <c r="C51" s="7" t="n"/>
      <c r="D51" s="8" t="n"/>
      <c r="E51" s="8" t="n"/>
      <c r="F51" s="7" t="n"/>
      <c r="G51" s="9">
        <f>IF(B51="","",B51*E51)</f>
        <v/>
      </c>
      <c r="H51" s="9">
        <f>IF(B51="","",F51*(1+$D$5))</f>
        <v/>
      </c>
      <c r="I51" s="9">
        <f>IF(B51="","",$D$3*(1+$D$5))</f>
        <v/>
      </c>
      <c r="J51" s="9">
        <f>IF(B51="","",B51/(1+D51)*$D$4)</f>
        <v/>
      </c>
      <c r="K51" s="9">
        <f>IF(B51="","",B51-G51-H51-I51-J51)</f>
        <v/>
      </c>
      <c r="L51" s="9">
        <f>IF(B51="","",(B51-B51/(1+D51))-F51*$D$5-$D$3*$D$5-(G51-G51/(1+$D$5))-(C51-C51/(1+D51)))</f>
        <v/>
      </c>
      <c r="M51" s="13">
        <f>IF(B51="","",B51-C51-G51-H51-I51-J51-L51)</f>
        <v/>
      </c>
      <c r="N51" s="11">
        <f>IF(B51="","",M51/B51)</f>
        <v/>
      </c>
      <c r="O51" s="12">
        <f>IF(B51="","",IF(M51&lt;0,"ZARAR",IF(N51&lt;0.1,"Düşük marj","Kârlı")))</f>
        <v/>
      </c>
    </row>
    <row r="52">
      <c r="A52" s="6" t="n"/>
      <c r="B52" s="7" t="n"/>
      <c r="C52" s="7" t="n"/>
      <c r="D52" s="8" t="n"/>
      <c r="E52" s="8" t="n"/>
      <c r="F52" s="7" t="n"/>
      <c r="G52" s="9">
        <f>IF(B52="","",B52*E52)</f>
        <v/>
      </c>
      <c r="H52" s="9">
        <f>IF(B52="","",F52*(1+$D$5))</f>
        <v/>
      </c>
      <c r="I52" s="9">
        <f>IF(B52="","",$D$3*(1+$D$5))</f>
        <v/>
      </c>
      <c r="J52" s="9">
        <f>IF(B52="","",B52/(1+D52)*$D$4)</f>
        <v/>
      </c>
      <c r="K52" s="9">
        <f>IF(B52="","",B52-G52-H52-I52-J52)</f>
        <v/>
      </c>
      <c r="L52" s="9">
        <f>IF(B52="","",(B52-B52/(1+D52))-F52*$D$5-$D$3*$D$5-(G52-G52/(1+$D$5))-(C52-C52/(1+D52)))</f>
        <v/>
      </c>
      <c r="M52" s="13">
        <f>IF(B52="","",B52-C52-G52-H52-I52-J52-L52)</f>
        <v/>
      </c>
      <c r="N52" s="11">
        <f>IF(B52="","",M52/B52)</f>
        <v/>
      </c>
      <c r="O52" s="12">
        <f>IF(B52="","",IF(M52&lt;0,"ZARAR",IF(N52&lt;0.1,"Düşük marj","Kârlı")))</f>
        <v/>
      </c>
    </row>
    <row r="53">
      <c r="A53" s="6" t="n"/>
      <c r="B53" s="7" t="n"/>
      <c r="C53" s="7" t="n"/>
      <c r="D53" s="8" t="n"/>
      <c r="E53" s="8" t="n"/>
      <c r="F53" s="7" t="n"/>
      <c r="G53" s="9">
        <f>IF(B53="","",B53*E53)</f>
        <v/>
      </c>
      <c r="H53" s="9">
        <f>IF(B53="","",F53*(1+$D$5))</f>
        <v/>
      </c>
      <c r="I53" s="9">
        <f>IF(B53="","",$D$3*(1+$D$5))</f>
        <v/>
      </c>
      <c r="J53" s="9">
        <f>IF(B53="","",B53/(1+D53)*$D$4)</f>
        <v/>
      </c>
      <c r="K53" s="9">
        <f>IF(B53="","",B53-G53-H53-I53-J53)</f>
        <v/>
      </c>
      <c r="L53" s="9">
        <f>IF(B53="","",(B53-B53/(1+D53))-F53*$D$5-$D$3*$D$5-(G53-G53/(1+$D$5))-(C53-C53/(1+D53)))</f>
        <v/>
      </c>
      <c r="M53" s="13">
        <f>IF(B53="","",B53-C53-G53-H53-I53-J53-L53)</f>
        <v/>
      </c>
      <c r="N53" s="11">
        <f>IF(B53="","",M53/B53)</f>
        <v/>
      </c>
      <c r="O53" s="12">
        <f>IF(B53="","",IF(M53&lt;0,"ZARAR",IF(N53&lt;0.1,"Düşük marj","Kârlı")))</f>
        <v/>
      </c>
    </row>
    <row r="54">
      <c r="A54" s="6" t="n"/>
      <c r="B54" s="7" t="n"/>
      <c r="C54" s="7" t="n"/>
      <c r="D54" s="8" t="n"/>
      <c r="E54" s="8" t="n"/>
      <c r="F54" s="7" t="n"/>
      <c r="G54" s="9">
        <f>IF(B54="","",B54*E54)</f>
        <v/>
      </c>
      <c r="H54" s="9">
        <f>IF(B54="","",F54*(1+$D$5))</f>
        <v/>
      </c>
      <c r="I54" s="9">
        <f>IF(B54="","",$D$3*(1+$D$5))</f>
        <v/>
      </c>
      <c r="J54" s="9">
        <f>IF(B54="","",B54/(1+D54)*$D$4)</f>
        <v/>
      </c>
      <c r="K54" s="9">
        <f>IF(B54="","",B54-G54-H54-I54-J54)</f>
        <v/>
      </c>
      <c r="L54" s="9">
        <f>IF(B54="","",(B54-B54/(1+D54))-F54*$D$5-$D$3*$D$5-(G54-G54/(1+$D$5))-(C54-C54/(1+D54)))</f>
        <v/>
      </c>
      <c r="M54" s="13">
        <f>IF(B54="","",B54-C54-G54-H54-I54-J54-L54)</f>
        <v/>
      </c>
      <c r="N54" s="11">
        <f>IF(B54="","",M54/B54)</f>
        <v/>
      </c>
      <c r="O54" s="12">
        <f>IF(B54="","",IF(M54&lt;0,"ZARAR",IF(N54&lt;0.1,"Düşük marj","Kârlı")))</f>
        <v/>
      </c>
    </row>
    <row r="55">
      <c r="A55" s="6" t="n"/>
      <c r="B55" s="7" t="n"/>
      <c r="C55" s="7" t="n"/>
      <c r="D55" s="8" t="n"/>
      <c r="E55" s="8" t="n"/>
      <c r="F55" s="7" t="n"/>
      <c r="G55" s="9">
        <f>IF(B55="","",B55*E55)</f>
        <v/>
      </c>
      <c r="H55" s="9">
        <f>IF(B55="","",F55*(1+$D$5))</f>
        <v/>
      </c>
      <c r="I55" s="9">
        <f>IF(B55="","",$D$3*(1+$D$5))</f>
        <v/>
      </c>
      <c r="J55" s="9">
        <f>IF(B55="","",B55/(1+D55)*$D$4)</f>
        <v/>
      </c>
      <c r="K55" s="9">
        <f>IF(B55="","",B55-G55-H55-I55-J55)</f>
        <v/>
      </c>
      <c r="L55" s="9">
        <f>IF(B55="","",(B55-B55/(1+D55))-F55*$D$5-$D$3*$D$5-(G55-G55/(1+$D$5))-(C55-C55/(1+D55)))</f>
        <v/>
      </c>
      <c r="M55" s="13">
        <f>IF(B55="","",B55-C55-G55-H55-I55-J55-L55)</f>
        <v/>
      </c>
      <c r="N55" s="11">
        <f>IF(B55="","",M55/B55)</f>
        <v/>
      </c>
      <c r="O55" s="12">
        <f>IF(B55="","",IF(M55&lt;0,"ZARAR",IF(N55&lt;0.1,"Düşük marj","Kârlı")))</f>
        <v/>
      </c>
    </row>
    <row r="56">
      <c r="A56" s="6" t="n"/>
      <c r="B56" s="7" t="n"/>
      <c r="C56" s="7" t="n"/>
      <c r="D56" s="8" t="n"/>
      <c r="E56" s="8" t="n"/>
      <c r="F56" s="7" t="n"/>
      <c r="G56" s="9">
        <f>IF(B56="","",B56*E56)</f>
        <v/>
      </c>
      <c r="H56" s="9">
        <f>IF(B56="","",F56*(1+$D$5))</f>
        <v/>
      </c>
      <c r="I56" s="9">
        <f>IF(B56="","",$D$3*(1+$D$5))</f>
        <v/>
      </c>
      <c r="J56" s="9">
        <f>IF(B56="","",B56/(1+D56)*$D$4)</f>
        <v/>
      </c>
      <c r="K56" s="9">
        <f>IF(B56="","",B56-G56-H56-I56-J56)</f>
        <v/>
      </c>
      <c r="L56" s="9">
        <f>IF(B56="","",(B56-B56/(1+D56))-F56*$D$5-$D$3*$D$5-(G56-G56/(1+$D$5))-(C56-C56/(1+D56)))</f>
        <v/>
      </c>
      <c r="M56" s="13">
        <f>IF(B56="","",B56-C56-G56-H56-I56-J56-L56)</f>
        <v/>
      </c>
      <c r="N56" s="11">
        <f>IF(B56="","",M56/B56)</f>
        <v/>
      </c>
      <c r="O56" s="12">
        <f>IF(B56="","",IF(M56&lt;0,"ZARAR",IF(N56&lt;0.1,"Düşük marj","Kârlı")))</f>
        <v/>
      </c>
    </row>
    <row r="57">
      <c r="A57" s="6" t="n"/>
      <c r="B57" s="7" t="n"/>
      <c r="C57" s="7" t="n"/>
      <c r="D57" s="8" t="n"/>
      <c r="E57" s="8" t="n"/>
      <c r="F57" s="7" t="n"/>
      <c r="G57" s="9">
        <f>IF(B57="","",B57*E57)</f>
        <v/>
      </c>
      <c r="H57" s="9">
        <f>IF(B57="","",F57*(1+$D$5))</f>
        <v/>
      </c>
      <c r="I57" s="9">
        <f>IF(B57="","",$D$3*(1+$D$5))</f>
        <v/>
      </c>
      <c r="J57" s="9">
        <f>IF(B57="","",B57/(1+D57)*$D$4)</f>
        <v/>
      </c>
      <c r="K57" s="9">
        <f>IF(B57="","",B57-G57-H57-I57-J57)</f>
        <v/>
      </c>
      <c r="L57" s="9">
        <f>IF(B57="","",(B57-B57/(1+D57))-F57*$D$5-$D$3*$D$5-(G57-G57/(1+$D$5))-(C57-C57/(1+D57)))</f>
        <v/>
      </c>
      <c r="M57" s="13">
        <f>IF(B57="","",B57-C57-G57-H57-I57-J57-L57)</f>
        <v/>
      </c>
      <c r="N57" s="11">
        <f>IF(B57="","",M57/B57)</f>
        <v/>
      </c>
      <c r="O57" s="12">
        <f>IF(B57="","",IF(M57&lt;0,"ZARAR",IF(N57&lt;0.1,"Düşük marj","Kârlı")))</f>
        <v/>
      </c>
    </row>
    <row r="59">
      <c r="A59" s="14" t="inlineStr">
        <is>
          <t>TOPLAM</t>
        </is>
      </c>
      <c r="B59" s="15">
        <f>SUM(B8:B57)</f>
        <v/>
      </c>
      <c r="C59" s="15">
        <f>SUM(C8:C57)</f>
        <v/>
      </c>
      <c r="G59" s="15">
        <f>SUM(G8:G57)</f>
        <v/>
      </c>
      <c r="H59" s="15">
        <f>SUM(H8:H57)</f>
        <v/>
      </c>
      <c r="I59" s="15">
        <f>SUM(I8:I57)</f>
        <v/>
      </c>
      <c r="J59" s="15">
        <f>SUM(J8:J57)</f>
        <v/>
      </c>
      <c r="K59" s="15">
        <f>SUM(K8:K57)</f>
        <v/>
      </c>
      <c r="L59" s="15">
        <f>SUM(L8:L57)</f>
        <v/>
      </c>
      <c r="M59" s="15">
        <f>SUM(M8:M57)</f>
        <v/>
      </c>
      <c r="N59" s="16">
        <f>IF(B59=0,0,M59/B59)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12" customWidth="1" min="3" max="3"/>
  </cols>
  <sheetData>
    <row r="1">
      <c r="A1" s="17" t="inlineStr">
        <is>
          <t>Kategori</t>
        </is>
      </c>
      <c r="B1" s="17" t="inlineStr">
        <is>
          <t>Alt kategori</t>
        </is>
      </c>
      <c r="C1" s="17" t="inlineStr">
        <is>
          <t>Komisyon %</t>
        </is>
      </c>
    </row>
    <row r="2">
      <c r="A2" t="inlineStr">
        <is>
          <t>Aksesuar</t>
        </is>
      </c>
      <c r="B2" t="inlineStr">
        <is>
          <t>Altın (İşlenmemiş)</t>
        </is>
      </c>
      <c r="C2" s="16" t="n">
        <v>0.09</v>
      </c>
    </row>
    <row r="3">
      <c r="A3" t="inlineStr">
        <is>
          <t>Aksesuar</t>
        </is>
      </c>
      <c r="B3" t="inlineStr">
        <is>
          <t>Mücevher</t>
        </is>
      </c>
      <c r="C3" s="16" t="n">
        <v>0.215</v>
      </c>
    </row>
    <row r="4">
      <c r="A4" t="inlineStr">
        <is>
          <t>Aksesuar</t>
        </is>
      </c>
      <c r="B4" t="inlineStr">
        <is>
          <t>Atkı &amp; Bere &amp; Eldiven</t>
        </is>
      </c>
      <c r="C4" s="16" t="n">
        <v>0.215</v>
      </c>
    </row>
    <row r="5">
      <c r="A5" t="inlineStr">
        <is>
          <t>Aksesuar</t>
        </is>
      </c>
      <c r="B5" t="inlineStr">
        <is>
          <t>Gözlük</t>
        </is>
      </c>
      <c r="C5" s="16" t="n">
        <v>0.215</v>
      </c>
    </row>
    <row r="6">
      <c r="A6" t="inlineStr">
        <is>
          <t>Aksesuar</t>
        </is>
      </c>
      <c r="B6" t="inlineStr">
        <is>
          <t>Takı</t>
        </is>
      </c>
      <c r="C6" s="16" t="n">
        <v>0.225</v>
      </c>
    </row>
    <row r="7">
      <c r="A7" t="inlineStr">
        <is>
          <t>Aksesuar</t>
        </is>
      </c>
      <c r="B7" t="inlineStr">
        <is>
          <t>Diğer Aksesuar</t>
        </is>
      </c>
      <c r="C7" s="16" t="n">
        <v>0.225</v>
      </c>
    </row>
    <row r="8">
      <c r="A8" t="inlineStr">
        <is>
          <t>Aksesuar</t>
        </is>
      </c>
      <c r="B8" t="inlineStr">
        <is>
          <t>Saat</t>
        </is>
      </c>
      <c r="C8" s="16" t="n">
        <v>0.215</v>
      </c>
    </row>
    <row r="9">
      <c r="A9" t="inlineStr">
        <is>
          <t>Ayakkabı &amp; Çanta</t>
        </is>
      </c>
      <c r="B9" t="inlineStr">
        <is>
          <t>Ayakkabı</t>
        </is>
      </c>
      <c r="C9" s="16" t="n">
        <v>0.215</v>
      </c>
    </row>
    <row r="10">
      <c r="A10" t="inlineStr">
        <is>
          <t>Ayakkabı &amp; Çanta</t>
        </is>
      </c>
      <c r="B10" t="inlineStr">
        <is>
          <t>Çanta</t>
        </is>
      </c>
      <c r="C10" s="16" t="n">
        <v>0.215</v>
      </c>
    </row>
    <row r="11">
      <c r="A11" t="inlineStr">
        <is>
          <t>Bahçe &amp; Elektrikli El Aletleri</t>
        </is>
      </c>
      <c r="B11" t="inlineStr">
        <is>
          <t>Bahçe</t>
        </is>
      </c>
      <c r="C11" s="16" t="n">
        <v>0.2</v>
      </c>
    </row>
    <row r="12">
      <c r="A12" t="inlineStr">
        <is>
          <t>Bahçe &amp; Elektrikli El Aletleri</t>
        </is>
      </c>
      <c r="B12" t="inlineStr">
        <is>
          <t>Elektrikli El Aletleri</t>
        </is>
      </c>
      <c r="C12" s="16" t="n">
        <v>0.165</v>
      </c>
    </row>
    <row r="13">
      <c r="A13" t="inlineStr">
        <is>
          <t>Bahçe &amp; Elektrikli El Aletleri</t>
        </is>
      </c>
      <c r="B13" t="inlineStr">
        <is>
          <t>Enerji Sistemleri</t>
        </is>
      </c>
      <c r="C13" s="16" t="n">
        <v>0.165</v>
      </c>
    </row>
    <row r="14">
      <c r="A14" t="inlineStr">
        <is>
          <t>Bahçe ve Yapı Market</t>
        </is>
      </c>
      <c r="B14" t="inlineStr">
        <is>
          <t>Yapı Market</t>
        </is>
      </c>
      <c r="C14" s="16" t="n">
        <v>0.2</v>
      </c>
    </row>
    <row r="15">
      <c r="A15" t="inlineStr">
        <is>
          <t>Banyo Yapı &amp; Hırdavat</t>
        </is>
      </c>
      <c r="B15" t="inlineStr">
        <is>
          <t>Elektrik &amp; Tesisat Malzemeleri</t>
        </is>
      </c>
      <c r="C15" s="16" t="n">
        <v>0.2</v>
      </c>
    </row>
    <row r="16">
      <c r="A16" t="inlineStr">
        <is>
          <t>Banyo Yapı &amp; Hırdavat</t>
        </is>
      </c>
      <c r="B16" t="inlineStr">
        <is>
          <t>Banyo Yapı Malzemeleri</t>
        </is>
      </c>
      <c r="C16" s="16" t="n">
        <v>0.18</v>
      </c>
    </row>
    <row r="17">
      <c r="A17" t="inlineStr">
        <is>
          <t>Banyo Yapı &amp; Hırdavat</t>
        </is>
      </c>
      <c r="B17" t="inlineStr">
        <is>
          <t>Boya</t>
        </is>
      </c>
      <c r="C17" s="16" t="n">
        <v>0.195</v>
      </c>
    </row>
    <row r="18">
      <c r="A18" t="inlineStr">
        <is>
          <t>Banyo Yapı &amp; Hırdavat</t>
        </is>
      </c>
      <c r="B18" t="inlineStr">
        <is>
          <t>Hırdavat</t>
        </is>
      </c>
      <c r="C18" s="16" t="n">
        <v>0.165</v>
      </c>
    </row>
    <row r="19">
      <c r="A19" t="inlineStr">
        <is>
          <t>Çocuk</t>
        </is>
      </c>
      <c r="B19" t="inlineStr">
        <is>
          <t>Çocuk Gereçleri</t>
        </is>
      </c>
      <c r="C19" s="16" t="n">
        <v>0.19</v>
      </c>
    </row>
    <row r="20">
      <c r="A20" t="inlineStr">
        <is>
          <t>Çocuk</t>
        </is>
      </c>
      <c r="B20" t="inlineStr">
        <is>
          <t>Oyuncak</t>
        </is>
      </c>
      <c r="C20" s="16" t="n">
        <v>0.19</v>
      </c>
    </row>
    <row r="21">
      <c r="A21" t="inlineStr">
        <is>
          <t>Çocuk</t>
        </is>
      </c>
      <c r="B21" t="inlineStr">
        <is>
          <t>Bebek Beslenme/Emzirme</t>
        </is>
      </c>
      <c r="C21" s="16" t="n">
        <v>0.19</v>
      </c>
    </row>
    <row r="22">
      <c r="A22" t="inlineStr">
        <is>
          <t>Çocuk</t>
        </is>
      </c>
      <c r="B22" t="inlineStr">
        <is>
          <t>Bebek Banyo &amp; Tuvalet</t>
        </is>
      </c>
      <c r="C22" s="16" t="n">
        <v>0.19</v>
      </c>
    </row>
    <row r="23">
      <c r="A23" t="inlineStr">
        <is>
          <t>Çocuk</t>
        </is>
      </c>
      <c r="B23" t="inlineStr">
        <is>
          <t>Bebek Odası ve Tekstili</t>
        </is>
      </c>
      <c r="C23" s="16" t="n">
        <v>0.19</v>
      </c>
    </row>
    <row r="24">
      <c r="A24" t="inlineStr">
        <is>
          <t>Dijital Kod &amp; Ürünler</t>
        </is>
      </c>
      <c r="B24" t="inlineStr">
        <is>
          <t>Dijital Kod &amp; Ürünler</t>
        </is>
      </c>
      <c r="C24" s="16" t="n">
        <v>0.11</v>
      </c>
    </row>
    <row r="25">
      <c r="A25" t="inlineStr">
        <is>
          <t>Dijital Kod &amp; Ürünler</t>
        </is>
      </c>
      <c r="B25" t="inlineStr">
        <is>
          <t>Dijital Kart &amp; Kupon &amp; Hizmetler</t>
        </is>
      </c>
      <c r="C25" s="16" t="n">
        <v>0.11</v>
      </c>
    </row>
    <row r="26">
      <c r="A26" t="inlineStr">
        <is>
          <t>E-Kitap Okuyucu</t>
        </is>
      </c>
      <c r="B26" t="inlineStr">
        <is>
          <t>E-Kitap Okuyucu</t>
        </is>
      </c>
      <c r="C26" s="16" t="n">
        <v>0.1</v>
      </c>
    </row>
    <row r="27">
      <c r="A27" t="inlineStr">
        <is>
          <t>Elektronik</t>
        </is>
      </c>
      <c r="B27" t="inlineStr">
        <is>
          <t>Elektrikli Ev Aletleri</t>
        </is>
      </c>
      <c r="C27" s="16" t="n">
        <v>0.195</v>
      </c>
    </row>
    <row r="28">
      <c r="A28" t="inlineStr">
        <is>
          <t>Elektronik</t>
        </is>
      </c>
      <c r="B28" t="inlineStr">
        <is>
          <t>Elektronik Aksesuarlar</t>
        </is>
      </c>
      <c r="C28" s="16" t="n">
        <v>0.23</v>
      </c>
    </row>
    <row r="29">
      <c r="A29" t="inlineStr">
        <is>
          <t>Elektronik</t>
        </is>
      </c>
      <c r="B29" t="inlineStr">
        <is>
          <t>Giyilebilir Teknoloji &amp; Kulaklıklar</t>
        </is>
      </c>
      <c r="C29" s="16" t="n">
        <v>0.165</v>
      </c>
    </row>
    <row r="30">
      <c r="A30" t="inlineStr">
        <is>
          <t>Elektronik</t>
        </is>
      </c>
      <c r="B30" t="inlineStr">
        <is>
          <t>Bilgisayar Grubu</t>
        </is>
      </c>
      <c r="C30" s="16" t="n">
        <v>0.11</v>
      </c>
    </row>
    <row r="31">
      <c r="A31" t="inlineStr">
        <is>
          <t>Elektronik</t>
        </is>
      </c>
      <c r="B31" t="inlineStr">
        <is>
          <t>Telefon</t>
        </is>
      </c>
      <c r="C31" s="16" t="n">
        <v>0.07000000000000001</v>
      </c>
    </row>
    <row r="32">
      <c r="A32" t="inlineStr">
        <is>
          <t>Elektronik</t>
        </is>
      </c>
      <c r="B32" t="inlineStr">
        <is>
          <t>Beyaz Eşya &amp; TV</t>
        </is>
      </c>
      <c r="C32" s="16" t="n">
        <v>0.15</v>
      </c>
    </row>
    <row r="33">
      <c r="A33" t="inlineStr">
        <is>
          <t>Elektronik</t>
        </is>
      </c>
      <c r="B33" t="inlineStr">
        <is>
          <t>Tablet Grubu</t>
        </is>
      </c>
      <c r="C33" s="16" t="n">
        <v>0.19</v>
      </c>
    </row>
    <row r="34">
      <c r="A34" t="inlineStr">
        <is>
          <t>Elektronik</t>
        </is>
      </c>
      <c r="B34" t="inlineStr">
        <is>
          <t>Oyun &amp; Oyun Konsolları</t>
        </is>
      </c>
      <c r="C34" s="16" t="n">
        <v>0.12</v>
      </c>
    </row>
    <row r="35">
      <c r="A35" t="inlineStr">
        <is>
          <t>Elektronik</t>
        </is>
      </c>
      <c r="B35" t="inlineStr">
        <is>
          <t>Foto &amp; Kamera</t>
        </is>
      </c>
      <c r="C35" s="16" t="n">
        <v>0.11</v>
      </c>
    </row>
    <row r="36">
      <c r="A36" t="inlineStr">
        <is>
          <t>Elektronik</t>
        </is>
      </c>
      <c r="B36" t="inlineStr">
        <is>
          <t>Görüntü &amp; Ses Sistemleri</t>
        </is>
      </c>
      <c r="C36" s="16" t="n">
        <v>0.17</v>
      </c>
    </row>
    <row r="37">
      <c r="A37" t="inlineStr">
        <is>
          <t>Elektronik</t>
        </is>
      </c>
      <c r="B37" t="inlineStr">
        <is>
          <t>Kişisel Bakım Aletleri</t>
        </is>
      </c>
      <c r="C37" s="16" t="n">
        <v>0.186</v>
      </c>
    </row>
    <row r="38">
      <c r="A38" t="inlineStr">
        <is>
          <t>Elektronik</t>
        </is>
      </c>
      <c r="B38" t="inlineStr">
        <is>
          <t>Klima &amp; Isıtıcı</t>
        </is>
      </c>
      <c r="C38" s="16" t="n">
        <v>0.11</v>
      </c>
    </row>
    <row r="39">
      <c r="A39" t="inlineStr">
        <is>
          <t>Ev</t>
        </is>
      </c>
      <c r="B39" t="inlineStr">
        <is>
          <t>Banyo</t>
        </is>
      </c>
      <c r="C39" s="16" t="n">
        <v>0.185</v>
      </c>
    </row>
    <row r="40">
      <c r="A40" t="inlineStr">
        <is>
          <t>Ev</t>
        </is>
      </c>
      <c r="B40" t="inlineStr">
        <is>
          <t>Sofra &amp; Mutfak</t>
        </is>
      </c>
      <c r="C40" s="16" t="n">
        <v>0.19</v>
      </c>
    </row>
    <row r="41">
      <c r="A41" t="inlineStr">
        <is>
          <t>Ev</t>
        </is>
      </c>
      <c r="B41" t="inlineStr">
        <is>
          <t>Ev Tekstili</t>
        </is>
      </c>
      <c r="C41" s="16" t="n">
        <v>0.21</v>
      </c>
    </row>
    <row r="42">
      <c r="A42" t="inlineStr">
        <is>
          <t>Giyim</t>
        </is>
      </c>
      <c r="B42" t="inlineStr">
        <is>
          <t>Giyim</t>
        </is>
      </c>
      <c r="C42" s="16" t="n">
        <v>0.215</v>
      </c>
    </row>
    <row r="43">
      <c r="A43" t="inlineStr">
        <is>
          <t>Hobi &amp; Eğlence</t>
        </is>
      </c>
      <c r="B43" t="inlineStr">
        <is>
          <t>Çakmaklar</t>
        </is>
      </c>
      <c r="C43" s="16" t="n">
        <v>0.205</v>
      </c>
    </row>
    <row r="44">
      <c r="A44" t="inlineStr">
        <is>
          <t>Hobi &amp; Eğlence</t>
        </is>
      </c>
      <c r="B44" t="inlineStr">
        <is>
          <t>Müzik Alet ve Ekipmanları</t>
        </is>
      </c>
      <c r="C44" s="16" t="n">
        <v>0.15</v>
      </c>
    </row>
    <row r="45">
      <c r="A45" t="inlineStr">
        <is>
          <t>Hobi &amp; Eğlence</t>
        </is>
      </c>
      <c r="B45" t="inlineStr">
        <is>
          <t>Yetişkin Hobi ve Oyun</t>
        </is>
      </c>
      <c r="C45" s="16" t="n">
        <v>0.2</v>
      </c>
    </row>
    <row r="46">
      <c r="A46" t="inlineStr">
        <is>
          <t>Hobi &amp; Eğlence</t>
        </is>
      </c>
      <c r="B46" t="inlineStr">
        <is>
          <t>Drone</t>
        </is>
      </c>
      <c r="C46" s="16" t="n">
        <v>0.12</v>
      </c>
    </row>
    <row r="47">
      <c r="A47" t="inlineStr">
        <is>
          <t>Hobi &amp; Eğlence</t>
        </is>
      </c>
      <c r="B47" t="inlineStr">
        <is>
          <t>Drone Aksesuarı</t>
        </is>
      </c>
      <c r="C47" s="16" t="n">
        <v>0.185</v>
      </c>
    </row>
    <row r="48">
      <c r="A48" t="inlineStr">
        <is>
          <t>Hobi &amp; Eğlence</t>
        </is>
      </c>
      <c r="B48" t="inlineStr">
        <is>
          <t>Film</t>
        </is>
      </c>
      <c r="C48" s="16" t="n">
        <v>0.11</v>
      </c>
    </row>
    <row r="49">
      <c r="A49" t="inlineStr">
        <is>
          <t>Hobi &amp; Eğlence</t>
        </is>
      </c>
      <c r="B49" t="inlineStr">
        <is>
          <t>Hobi Malzemeleri</t>
        </is>
      </c>
      <c r="C49" s="16" t="n">
        <v>0.205</v>
      </c>
    </row>
    <row r="50">
      <c r="A50" t="inlineStr">
        <is>
          <t>Hobi &amp; Eğlence</t>
        </is>
      </c>
      <c r="B50" t="inlineStr">
        <is>
          <t>Parti ve Yılbaşı Ürünleri</t>
        </is>
      </c>
      <c r="C50" s="16" t="n">
        <v>0.205</v>
      </c>
    </row>
    <row r="51">
      <c r="A51" t="inlineStr">
        <is>
          <t>Hobi &amp; Eğlence</t>
        </is>
      </c>
      <c r="B51" t="inlineStr">
        <is>
          <t>RC Araç ve Aksesuarlar</t>
        </is>
      </c>
      <c r="C51" s="16" t="n">
        <v>0.19</v>
      </c>
    </row>
    <row r="52">
      <c r="A52" t="inlineStr">
        <is>
          <t>Kitap</t>
        </is>
      </c>
      <c r="B52" t="inlineStr">
        <is>
          <t>Kitap</t>
        </is>
      </c>
      <c r="C52" s="16" t="n">
        <v>0.155</v>
      </c>
    </row>
    <row r="53">
      <c r="A53" t="inlineStr">
        <is>
          <t>Kitap</t>
        </is>
      </c>
      <c r="B53" t="inlineStr">
        <is>
          <t>E-Kitap</t>
        </is>
      </c>
      <c r="C53" s="16" t="n">
        <v>0.1</v>
      </c>
    </row>
    <row r="54">
      <c r="A54" t="inlineStr">
        <is>
          <t>Kırtasiye &amp; Ofis Malzemeleri</t>
        </is>
      </c>
      <c r="B54" t="inlineStr">
        <is>
          <t>Boya &amp; Sanatsal Malzemeler</t>
        </is>
      </c>
      <c r="C54" s="16" t="n">
        <v>0.18</v>
      </c>
    </row>
    <row r="55">
      <c r="A55" t="inlineStr">
        <is>
          <t>Kırtasiye &amp; Ofis Malzemeleri</t>
        </is>
      </c>
      <c r="B55" t="inlineStr">
        <is>
          <t>Kırtasiye Kağıt Ürünleri</t>
        </is>
      </c>
      <c r="C55" s="16" t="n">
        <v>0.18</v>
      </c>
    </row>
    <row r="56">
      <c r="A56" t="inlineStr">
        <is>
          <t>Kırtasiye &amp; Ofis Malzemeleri</t>
        </is>
      </c>
      <c r="B56" t="inlineStr">
        <is>
          <t>Fotokopi ve Baskı Kağıtları</t>
        </is>
      </c>
      <c r="C56" s="16" t="n">
        <v>0.09</v>
      </c>
    </row>
    <row r="57">
      <c r="A57" t="inlineStr">
        <is>
          <t>Kırtasiye &amp; Ofis Malzemeleri</t>
        </is>
      </c>
      <c r="B57" t="inlineStr">
        <is>
          <t>Ofis Teknolojileri</t>
        </is>
      </c>
      <c r="C57" s="16" t="n">
        <v>0.15</v>
      </c>
    </row>
    <row r="58">
      <c r="A58" t="inlineStr">
        <is>
          <t>Kırtasiye &amp; Ofis Malzemeleri</t>
        </is>
      </c>
      <c r="B58" t="inlineStr">
        <is>
          <t>Diğer Kırtasiye Malzemeleri</t>
        </is>
      </c>
      <c r="C58" s="16" t="n">
        <v>0.19</v>
      </c>
    </row>
    <row r="59">
      <c r="A59" t="inlineStr">
        <is>
          <t>Kozmetik &amp; Kişisel Bakım</t>
        </is>
      </c>
      <c r="B59" t="inlineStr">
        <is>
          <t>Kişisel Bakım</t>
        </is>
      </c>
      <c r="C59" s="16" t="n">
        <v>0.19</v>
      </c>
    </row>
    <row r="60">
      <c r="A60" t="inlineStr">
        <is>
          <t>Kozmetik &amp; Kişisel Bakım</t>
        </is>
      </c>
      <c r="B60" t="inlineStr">
        <is>
          <t>Kozmetik</t>
        </is>
      </c>
      <c r="C60" s="16" t="n">
        <v>0.19</v>
      </c>
    </row>
    <row r="61">
      <c r="A61" t="inlineStr">
        <is>
          <t>Mobilya</t>
        </is>
      </c>
      <c r="B61" t="inlineStr">
        <is>
          <t>Aydınlatma</t>
        </is>
      </c>
      <c r="C61" s="16" t="n">
        <v>0.235</v>
      </c>
    </row>
    <row r="62">
      <c r="A62" t="inlineStr">
        <is>
          <t>Mobilya</t>
        </is>
      </c>
      <c r="B62" t="inlineStr">
        <is>
          <t>Salon Mobilyası</t>
        </is>
      </c>
      <c r="C62" s="16" t="n">
        <v>0.23</v>
      </c>
    </row>
    <row r="63">
      <c r="A63" t="inlineStr">
        <is>
          <t>Mobilya</t>
        </is>
      </c>
      <c r="B63" t="inlineStr">
        <is>
          <t>Yatak Odası Mobilyası</t>
        </is>
      </c>
      <c r="C63" s="16" t="n">
        <v>0.23</v>
      </c>
    </row>
    <row r="64">
      <c r="A64" t="inlineStr">
        <is>
          <t>Mobilya</t>
        </is>
      </c>
      <c r="B64" t="inlineStr">
        <is>
          <t>Ev Gereçleri</t>
        </is>
      </c>
      <c r="C64" s="16" t="n">
        <v>0.21</v>
      </c>
    </row>
    <row r="65">
      <c r="A65" t="inlineStr">
        <is>
          <t>Mobilya</t>
        </is>
      </c>
      <c r="B65" t="inlineStr">
        <is>
          <t>Bebek &amp; Çocuk Odası Mobilyası</t>
        </is>
      </c>
      <c r="C65" s="16" t="n">
        <v>0.22</v>
      </c>
    </row>
    <row r="66">
      <c r="A66" t="inlineStr">
        <is>
          <t>Mobilya</t>
        </is>
      </c>
      <c r="B66" t="inlineStr">
        <is>
          <t>Mutfak &amp; Banyo Mobilyası</t>
        </is>
      </c>
      <c r="C66" s="16" t="n">
        <v>0.23</v>
      </c>
    </row>
    <row r="67">
      <c r="A67" t="inlineStr">
        <is>
          <t>Mobilya</t>
        </is>
      </c>
      <c r="B67" t="inlineStr">
        <is>
          <t>Ev Dekorasyon</t>
        </is>
      </c>
      <c r="C67" s="16" t="n">
        <v>0.24</v>
      </c>
    </row>
    <row r="68">
      <c r="A68" t="inlineStr">
        <is>
          <t>Mobilya</t>
        </is>
      </c>
      <c r="B68" t="inlineStr">
        <is>
          <t>Halı/Kilim</t>
        </is>
      </c>
      <c r="C68" s="16" t="n">
        <v>0.225</v>
      </c>
    </row>
    <row r="69">
      <c r="A69" t="inlineStr">
        <is>
          <t>Mobilya</t>
        </is>
      </c>
      <c r="B69" t="inlineStr">
        <is>
          <t>Ofis Mobilyaları</t>
        </is>
      </c>
      <c r="C69" s="16" t="n">
        <v>0.23</v>
      </c>
    </row>
    <row r="70">
      <c r="A70" t="inlineStr">
        <is>
          <t>Mobilya</t>
        </is>
      </c>
      <c r="B70" t="inlineStr">
        <is>
          <t>Takım Mobilyalar</t>
        </is>
      </c>
      <c r="C70" s="16" t="n">
        <v>0.22</v>
      </c>
    </row>
    <row r="71">
      <c r="A71" t="inlineStr">
        <is>
          <t>Mobilya</t>
        </is>
      </c>
      <c r="B71" t="inlineStr">
        <is>
          <t>Perde</t>
        </is>
      </c>
      <c r="C71" s="16" t="n">
        <v>0.225</v>
      </c>
    </row>
    <row r="72">
      <c r="A72" t="inlineStr">
        <is>
          <t>Mobilya</t>
        </is>
      </c>
      <c r="B72" t="inlineStr">
        <is>
          <t>Bahçe &amp; Balkon Mobilyası</t>
        </is>
      </c>
      <c r="C72" s="16" t="n">
        <v>0.23</v>
      </c>
    </row>
    <row r="73">
      <c r="A73" t="inlineStr">
        <is>
          <t>Otomobil &amp; Motosiklet</t>
        </is>
      </c>
      <c r="B73" t="inlineStr">
        <is>
          <t>Oto Aksesuar</t>
        </is>
      </c>
      <c r="C73" s="16" t="n">
        <v>0.12</v>
      </c>
    </row>
    <row r="74">
      <c r="A74" t="inlineStr">
        <is>
          <t>Otomobil &amp; Motosiklet</t>
        </is>
      </c>
      <c r="B74" t="inlineStr">
        <is>
          <t>Otomobil Yedek Parça</t>
        </is>
      </c>
      <c r="C74" s="16" t="n">
        <v>0.225</v>
      </c>
    </row>
    <row r="75">
      <c r="A75" t="inlineStr">
        <is>
          <t>Otomobil &amp; Motosiklet</t>
        </is>
      </c>
      <c r="B75" t="inlineStr">
        <is>
          <t>Oto Bakım / Temizlik</t>
        </is>
      </c>
      <c r="C75" s="16" t="n">
        <v>0.165</v>
      </c>
    </row>
    <row r="76">
      <c r="A76" t="inlineStr">
        <is>
          <t>Otomobil &amp; Motosiklet</t>
        </is>
      </c>
      <c r="B76" t="inlineStr">
        <is>
          <t>Oto Ses Görüntü Sistemleri</t>
        </is>
      </c>
      <c r="C76" s="16" t="n">
        <v>0.14</v>
      </c>
    </row>
    <row r="77">
      <c r="A77" t="inlineStr">
        <is>
          <t>Otomobil &amp; Motosiklet</t>
        </is>
      </c>
      <c r="B77" t="inlineStr">
        <is>
          <t>Motosiklet Aksesuarları</t>
        </is>
      </c>
      <c r="C77" s="16" t="n">
        <v>0.15</v>
      </c>
    </row>
    <row r="78">
      <c r="A78" t="inlineStr">
        <is>
          <t>Otomobil &amp; Motosiklet</t>
        </is>
      </c>
      <c r="B78" t="inlineStr">
        <is>
          <t>Motosiklet Yedek Parça</t>
        </is>
      </c>
      <c r="C78" s="16" t="n">
        <v>0.17</v>
      </c>
    </row>
    <row r="79">
      <c r="A79" t="inlineStr">
        <is>
          <t>Otomobil &amp; Motosiklet</t>
        </is>
      </c>
      <c r="B79" t="inlineStr">
        <is>
          <t>Jantlar &amp; Jant Kapakları</t>
        </is>
      </c>
      <c r="C79" s="16" t="n">
        <v>0.175</v>
      </c>
    </row>
    <row r="80">
      <c r="A80" t="inlineStr">
        <is>
          <t>Otomobil &amp; Motosiklet</t>
        </is>
      </c>
      <c r="B80" t="inlineStr">
        <is>
          <t>Lastikler</t>
        </is>
      </c>
      <c r="C80" s="16" t="n">
        <v>0.1</v>
      </c>
    </row>
    <row r="81">
      <c r="A81" t="inlineStr">
        <is>
          <t>Spor</t>
        </is>
      </c>
      <c r="B81" t="inlineStr">
        <is>
          <t>Spor Ekipmanları</t>
        </is>
      </c>
      <c r="C81" s="16" t="n">
        <v>0.15</v>
      </c>
    </row>
    <row r="82">
      <c r="A82" t="inlineStr">
        <is>
          <t>Spor</t>
        </is>
      </c>
      <c r="B82" t="inlineStr">
        <is>
          <t>Outdoor Ekipmanları</t>
        </is>
      </c>
      <c r="C82" s="16" t="n">
        <v>0.12</v>
      </c>
    </row>
    <row r="83">
      <c r="A83" t="inlineStr">
        <is>
          <t>Süpermarket</t>
        </is>
      </c>
      <c r="B83" t="inlineStr">
        <is>
          <t>Gıda &amp; İçecek</t>
        </is>
      </c>
      <c r="C83" s="16" t="n">
        <v>0.19</v>
      </c>
    </row>
    <row r="84">
      <c r="A84" t="inlineStr">
        <is>
          <t>Süpermarket</t>
        </is>
      </c>
      <c r="B84" t="inlineStr">
        <is>
          <t>Bebek Bakım</t>
        </is>
      </c>
      <c r="C84" s="16" t="n">
        <v>0.2</v>
      </c>
    </row>
    <row r="85">
      <c r="A85" t="inlineStr">
        <is>
          <t>Süpermarket</t>
        </is>
      </c>
      <c r="B85" t="inlineStr">
        <is>
          <t>Ev Bakım ve Temizlik</t>
        </is>
      </c>
      <c r="C85" s="16" t="n">
        <v>0.17</v>
      </c>
    </row>
    <row r="86">
      <c r="A86" t="inlineStr">
        <is>
          <t>Süpermarket</t>
        </is>
      </c>
      <c r="B86" t="inlineStr">
        <is>
          <t>Bebek Beslenme</t>
        </is>
      </c>
      <c r="C86" s="16" t="n">
        <v>0.15</v>
      </c>
    </row>
    <row r="87">
      <c r="A87" t="inlineStr">
        <is>
          <t>Süpermarket</t>
        </is>
      </c>
      <c r="B87" t="inlineStr">
        <is>
          <t>Sağlık</t>
        </is>
      </c>
      <c r="C87" s="16" t="n">
        <v>0.19</v>
      </c>
    </row>
    <row r="88">
      <c r="A88" t="inlineStr">
        <is>
          <t>Süpermarket</t>
        </is>
      </c>
      <c r="B88" t="inlineStr">
        <is>
          <t>Pet Shop</t>
        </is>
      </c>
      <c r="C88" s="16" t="n">
        <v>0.2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7" t="inlineStr">
        <is>
          <t>Desi</t>
        </is>
      </c>
      <c r="B1" s="17" t="inlineStr">
        <is>
          <t>Trendyol Express</t>
        </is>
      </c>
      <c r="C1" s="17" t="inlineStr">
        <is>
          <t>Aras</t>
        </is>
      </c>
      <c r="D1" s="17" t="inlineStr">
        <is>
          <t>Yurtiçi</t>
        </is>
      </c>
      <c r="E1" s="17" t="inlineStr">
        <is>
          <t>Sürat</t>
        </is>
      </c>
      <c r="F1" s="17" t="inlineStr">
        <is>
          <t>PTT</t>
        </is>
      </c>
    </row>
    <row r="2">
      <c r="A2" t="n">
        <v>1</v>
      </c>
      <c r="B2" t="n">
        <v>81.95</v>
      </c>
      <c r="C2" t="n">
        <v>88.95999999999999</v>
      </c>
      <c r="D2" t="n">
        <v>121.75</v>
      </c>
      <c r="E2" t="n">
        <v>95.54000000000001</v>
      </c>
      <c r="F2" t="n">
        <v>81.95</v>
      </c>
    </row>
    <row r="3">
      <c r="A3" t="n">
        <v>2</v>
      </c>
      <c r="B3" t="n">
        <v>81.95</v>
      </c>
      <c r="C3" t="n">
        <v>88.95999999999999</v>
      </c>
      <c r="D3" t="n">
        <v>121.75</v>
      </c>
      <c r="E3" t="n">
        <v>95.54000000000001</v>
      </c>
      <c r="F3" t="n">
        <v>81.95</v>
      </c>
    </row>
    <row r="4">
      <c r="A4" t="n">
        <v>3</v>
      </c>
      <c r="B4" t="n">
        <v>100.2</v>
      </c>
      <c r="C4" t="n">
        <v>100.84</v>
      </c>
      <c r="D4" t="n">
        <v>132.56</v>
      </c>
      <c r="E4" t="n">
        <v>106.45</v>
      </c>
      <c r="F4" t="n">
        <v>100</v>
      </c>
    </row>
    <row r="5">
      <c r="A5" t="n">
        <v>4</v>
      </c>
      <c r="B5" t="n">
        <v>107.2</v>
      </c>
      <c r="C5" t="n">
        <v>109.9</v>
      </c>
      <c r="D5" t="n">
        <v>135.41</v>
      </c>
      <c r="E5" t="n">
        <v>116.4</v>
      </c>
      <c r="F5" t="n">
        <v>105.6</v>
      </c>
    </row>
    <row r="6">
      <c r="A6" t="n">
        <v>5</v>
      </c>
      <c r="B6" t="n">
        <v>114.1</v>
      </c>
      <c r="C6" t="n">
        <v>117.85</v>
      </c>
      <c r="D6" t="n">
        <v>157.16</v>
      </c>
      <c r="E6" t="n">
        <v>122.41</v>
      </c>
      <c r="F6" t="n">
        <v>110.61</v>
      </c>
    </row>
    <row r="7">
      <c r="A7" t="n">
        <v>6</v>
      </c>
      <c r="B7" t="n">
        <v>125.6</v>
      </c>
      <c r="C7" t="n">
        <v>128.39</v>
      </c>
      <c r="D7" t="n">
        <v>164.75</v>
      </c>
      <c r="E7" t="n">
        <v>134.48</v>
      </c>
      <c r="F7" t="n">
        <v>120.83</v>
      </c>
    </row>
    <row r="8">
      <c r="A8" t="n">
        <v>7</v>
      </c>
      <c r="B8" t="n">
        <v>133.41</v>
      </c>
      <c r="C8" t="n">
        <v>136.17</v>
      </c>
      <c r="D8" t="n">
        <v>186.34</v>
      </c>
      <c r="E8" t="n">
        <v>143.61</v>
      </c>
      <c r="F8" t="n">
        <v>129.17</v>
      </c>
    </row>
    <row r="9">
      <c r="A9" t="n">
        <v>8</v>
      </c>
      <c r="B9" t="n">
        <v>142.32</v>
      </c>
      <c r="C9" t="n">
        <v>145.27</v>
      </c>
      <c r="D9" t="n">
        <v>193.5</v>
      </c>
      <c r="E9" t="n">
        <v>152.6</v>
      </c>
      <c r="F9" t="n">
        <v>138.3</v>
      </c>
    </row>
    <row r="10">
      <c r="A10" t="n">
        <v>9</v>
      </c>
      <c r="B10" t="n">
        <v>150.64</v>
      </c>
      <c r="C10" t="n">
        <v>153.6</v>
      </c>
      <c r="D10" t="n">
        <v>205.5</v>
      </c>
      <c r="E10" t="n">
        <v>161.73</v>
      </c>
      <c r="F10" t="n">
        <v>150</v>
      </c>
    </row>
    <row r="11">
      <c r="A11" t="n">
        <v>10</v>
      </c>
      <c r="B11" t="n">
        <v>164.18</v>
      </c>
      <c r="C11" t="n">
        <v>164.23</v>
      </c>
      <c r="D11" t="n">
        <v>214.59</v>
      </c>
      <c r="E11" t="n">
        <v>170.86</v>
      </c>
      <c r="F11" t="n">
        <v>169.84</v>
      </c>
    </row>
    <row r="12">
      <c r="A12" t="n">
        <v>12</v>
      </c>
      <c r="B12" t="n">
        <v>182.2</v>
      </c>
      <c r="C12" t="n">
        <v>179.47</v>
      </c>
      <c r="D12" t="n">
        <v>242.84</v>
      </c>
      <c r="E12" t="n">
        <v>193.34</v>
      </c>
      <c r="F12" t="n">
        <v>187.17</v>
      </c>
    </row>
    <row r="13">
      <c r="A13" t="n">
        <v>15</v>
      </c>
      <c r="B13" t="n">
        <v>206.03</v>
      </c>
      <c r="C13" t="n">
        <v>202.03</v>
      </c>
      <c r="D13" t="n">
        <v>284.54</v>
      </c>
      <c r="E13" t="n">
        <v>213.51</v>
      </c>
      <c r="F13" t="n">
        <v>214.08</v>
      </c>
    </row>
    <row r="14">
      <c r="A14" t="n">
        <v>20</v>
      </c>
      <c r="B14" t="n">
        <v>252.77</v>
      </c>
      <c r="C14" t="n">
        <v>252.09</v>
      </c>
      <c r="D14" t="n">
        <v>338.15</v>
      </c>
      <c r="E14" t="n">
        <v>267.46</v>
      </c>
      <c r="F14" t="n">
        <v>258.94</v>
      </c>
    </row>
    <row r="15">
      <c r="A15" t="n">
        <v>25</v>
      </c>
      <c r="B15" t="n">
        <v>303.36</v>
      </c>
      <c r="C15" t="n">
        <v>308.5</v>
      </c>
      <c r="D15" t="n">
        <v>416.23</v>
      </c>
      <c r="E15" t="n">
        <v>322.37</v>
      </c>
      <c r="F15" t="n">
        <v>303.77</v>
      </c>
    </row>
    <row r="16">
      <c r="A16" t="n">
        <v>30</v>
      </c>
      <c r="B16" t="n">
        <v>360.55</v>
      </c>
      <c r="C16" t="n">
        <v>371.34</v>
      </c>
      <c r="D16" t="n">
        <v>520.7</v>
      </c>
      <c r="E16" t="n">
        <v>374.15</v>
      </c>
      <c r="F16" t="n">
        <v>348.6</v>
      </c>
    </row>
    <row r="17">
      <c r="A17" t="n">
        <v>40</v>
      </c>
      <c r="B17" t="n">
        <v>513.53</v>
      </c>
      <c r="C17" t="n">
        <v>489.14</v>
      </c>
      <c r="D17" t="n">
        <v>670.2</v>
      </c>
      <c r="E17" t="n">
        <v>570.9</v>
      </c>
      <c r="F17" t="n">
        <v>876.59</v>
      </c>
    </row>
    <row r="18">
      <c r="A18" t="n">
        <v>50</v>
      </c>
      <c r="B18" t="n">
        <v>623.1</v>
      </c>
      <c r="C18" t="n">
        <v>606.95</v>
      </c>
      <c r="D18" t="n">
        <v>819.7</v>
      </c>
      <c r="E18" t="n">
        <v>702.52</v>
      </c>
      <c r="F18" t="n">
        <v>1050.27</v>
      </c>
    </row>
    <row r="20">
      <c r="A20" t="inlineStr">
        <is>
          <t>350 TL altı siparişlerde sabit barem: 0–199,99 TL → 73,33 TL; 200–349,99 TL → 78,74 TL (TY Express, KDV hariç). Tarife: Eylül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2026-10-11T12:03:30Z</dcterms:created>
  <dcterms:modified xsi:type="dcterms:W3CDTF">2026-10-11T12:03:30Z</dcterms:modified>
</cp:coreProperties>
</file>